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iamidadecounty-my.sharepoint.com/personal/mannys_miamidade_gov/Documents/Manny Sarria/RFA/Fiscal Agent/"/>
    </mc:Choice>
  </mc:AlternateContent>
  <xr:revisionPtr revIDLastSave="0" documentId="8_{B248CC31-4D3E-44E9-990F-362744F7BB28}" xr6:coauthVersionLast="47" xr6:coauthVersionMax="47" xr10:uidLastSave="{00000000-0000-0000-0000-000000000000}"/>
  <bookViews>
    <workbookView xWindow="-120" yWindow="-120" windowWidth="29040" windowHeight="15720" activeTab="1" xr2:uid="{CBE65617-DE45-4B58-AC44-0A2C4F1C4B7A}"/>
  </bookViews>
  <sheets>
    <sheet name="Sample budget" sheetId="1" r:id="rId1"/>
    <sheet name="Budget 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" l="1"/>
  <c r="H29" i="2"/>
  <c r="I29" i="2" s="1"/>
  <c r="H28" i="2"/>
  <c r="I28" i="2" s="1"/>
  <c r="H27" i="2"/>
  <c r="I27" i="2" s="1"/>
  <c r="H40" i="2"/>
  <c r="I40" i="2" s="1"/>
  <c r="I42" i="2" s="1"/>
  <c r="H38" i="1"/>
  <c r="I38" i="1" s="1"/>
  <c r="I34" i="2"/>
  <c r="I33" i="2"/>
  <c r="I32" i="1"/>
  <c r="I34" i="1" s="1"/>
  <c r="I22" i="2"/>
  <c r="I23" i="2"/>
  <c r="I21" i="2"/>
  <c r="I21" i="1"/>
  <c r="I24" i="1" s="1"/>
  <c r="H15" i="2"/>
  <c r="I15" i="2" s="1"/>
  <c r="H17" i="2"/>
  <c r="I17" i="2" s="1"/>
  <c r="H16" i="2"/>
  <c r="I16" i="2" s="1"/>
  <c r="H15" i="1"/>
  <c r="H27" i="1"/>
  <c r="I35" i="2"/>
  <c r="I27" i="1"/>
  <c r="I29" i="1" s="1"/>
  <c r="D5" i="2"/>
  <c r="D6" i="2"/>
  <c r="F6" i="2" s="1"/>
  <c r="D7" i="2"/>
  <c r="D8" i="2"/>
  <c r="D9" i="2"/>
  <c r="D10" i="2"/>
  <c r="D11" i="2"/>
  <c r="F11" i="2" s="1"/>
  <c r="D4" i="2"/>
  <c r="F4" i="2" s="1"/>
  <c r="D4" i="1"/>
  <c r="I39" i="1"/>
  <c r="I33" i="1"/>
  <c r="F4" i="1" l="1"/>
  <c r="H4" i="1" s="1"/>
  <c r="I4" i="1" s="1"/>
  <c r="I18" i="2"/>
  <c r="I30" i="2"/>
  <c r="I36" i="2"/>
  <c r="I24" i="2"/>
  <c r="H11" i="2"/>
  <c r="I11" i="2" s="1"/>
  <c r="F10" i="2"/>
  <c r="F5" i="2"/>
  <c r="F8" i="2"/>
  <c r="F7" i="2"/>
  <c r="H6" i="2"/>
  <c r="I6" i="2" s="1"/>
  <c r="F9" i="2"/>
  <c r="H4" i="2"/>
  <c r="I4" i="2" s="1"/>
  <c r="I40" i="1"/>
  <c r="H17" i="1"/>
  <c r="I17" i="1" s="1"/>
  <c r="H16" i="1"/>
  <c r="I16" i="1" s="1"/>
  <c r="I15" i="1"/>
  <c r="D5" i="1"/>
  <c r="H5" i="2" l="1"/>
  <c r="I5" i="2" s="1"/>
  <c r="H10" i="2"/>
  <c r="I10" i="2" s="1"/>
  <c r="H7" i="2"/>
  <c r="I7" i="2" s="1"/>
  <c r="H8" i="2"/>
  <c r="I8" i="2" s="1"/>
  <c r="H9" i="2"/>
  <c r="I9" i="2" s="1"/>
  <c r="I18" i="1"/>
  <c r="F5" i="1"/>
  <c r="I12" i="2" l="1"/>
  <c r="I44" i="2" s="1"/>
  <c r="H5" i="1"/>
  <c r="I5" i="1" s="1"/>
  <c r="I12" i="1" l="1"/>
  <c r="I42" i="1" s="1"/>
</calcChain>
</file>

<file path=xl/sharedStrings.xml><?xml version="1.0" encoding="utf-8"?>
<sst xmlns="http://schemas.openxmlformats.org/spreadsheetml/2006/main" count="134" uniqueCount="60">
  <si>
    <t>Unit</t>
  </si>
  <si>
    <t>Cost Per Unit</t>
  </si>
  <si>
    <t>Total</t>
  </si>
  <si>
    <t>Travel</t>
  </si>
  <si>
    <t>Supplies</t>
  </si>
  <si>
    <t>Other</t>
  </si>
  <si>
    <t>Subtotal for Personnel</t>
  </si>
  <si>
    <t>Subtotal for travel</t>
  </si>
  <si>
    <t>Subtotal for Supplies for Provider Level</t>
  </si>
  <si>
    <t>Subtotal for Other</t>
  </si>
  <si>
    <t>example: Program Manager</t>
  </si>
  <si>
    <t>example: Program Specialist</t>
  </si>
  <si>
    <t>Indirect Cost</t>
  </si>
  <si>
    <t>Subcontractor</t>
  </si>
  <si>
    <t>Subtotal for Subcontractor</t>
  </si>
  <si>
    <t>example: Office space rental</t>
  </si>
  <si>
    <t>Admin</t>
  </si>
  <si>
    <t>Subtotal for Admin</t>
  </si>
  <si>
    <t>Total Budget</t>
  </si>
  <si>
    <t>FTE %</t>
  </si>
  <si>
    <t>Amount</t>
  </si>
  <si>
    <t>Salary</t>
  </si>
  <si>
    <t>Annual Salary Amount</t>
  </si>
  <si>
    <t>% Fringe Benefits</t>
  </si>
  <si>
    <t>Fringe Amount</t>
  </si>
  <si>
    <t>Indirect Cost Rate</t>
  </si>
  <si>
    <t>Description</t>
  </si>
  <si>
    <t>Rental Assistance (fixed amount provided by the Homeless Trust)</t>
  </si>
  <si>
    <t xml:space="preserve"> CoC Program PSH Rental Assistance Budget</t>
  </si>
  <si>
    <t>CoC Program PSH Admin Budget</t>
  </si>
  <si>
    <t>example: Mileage</t>
  </si>
  <si>
    <t>example: Hotel</t>
  </si>
  <si>
    <t>example: Per diem</t>
  </si>
  <si>
    <t>example: Laptops</t>
  </si>
  <si>
    <t>example: Inspector</t>
  </si>
  <si>
    <t>A laptop for each staff person</t>
  </si>
  <si>
    <t>Office space for staff in Miami</t>
  </si>
  <si>
    <t>Staff time for trainings for community providers on fiscal agent processes (only admin eligible expense under this RFA)</t>
  </si>
  <si>
    <t>Subcontractor salary to preform HQS/INSPIRE inspections</t>
  </si>
  <si>
    <t xml:space="preserve"> Homeless Trust Fiscal Agent CoC PSH 12 month budget</t>
  </si>
  <si>
    <t>Cost of the space to hold the training</t>
  </si>
  <si>
    <t>Overnight travel for remote staff</t>
  </si>
  <si>
    <t>Meals for remote staff while meeting in Miami</t>
  </si>
  <si>
    <t>Travel to meetings with the Homeless Trust, service providers, participant units</t>
  </si>
  <si>
    <r>
      <rPr>
        <sz val="11"/>
        <color theme="1"/>
        <rFont val="Aptos Narrow"/>
        <family val="2"/>
        <scheme val="minor"/>
      </rPr>
      <t>Ancillary costs related to training</t>
    </r>
    <r>
      <rPr>
        <i/>
        <sz val="11"/>
        <color theme="1"/>
        <rFont val="Aptos Narrow"/>
        <family val="2"/>
        <scheme val="minor"/>
      </rPr>
      <t xml:space="preserve">
example: room rental</t>
    </r>
  </si>
  <si>
    <t>Other instructions: Enter any other expenses not captured above. The amount of rental assistance, security deposits, and utilities is provided by the Homeless Trust.</t>
  </si>
  <si>
    <t>Staff time for two staff to conduct 5 trainings for community providers</t>
  </si>
  <si>
    <t>Admin instructions: The only admin eligible expenses for this work is to train community partners on the fiscal agent processes.</t>
  </si>
  <si>
    <t>Personnel instructions: List each staff person that will preform work under this contract including their annual salary amount, amount of time dedicated to the work, and fringe benefits.</t>
  </si>
  <si>
    <t>Travel instructions: List any travel related expenses for travel related to the contract. All travel will be reimbursed at the federal rate.</t>
  </si>
  <si>
    <t>Supplies instructions: List any supplies related to the contract.</t>
  </si>
  <si>
    <t>Subcontractor instructions: List any planned subcontractors that will be used to provide the fiscal agent services under the contract. If none, enter NA.</t>
  </si>
  <si>
    <r>
      <t xml:space="preserve">** NOTE: The following are allowable rental assistance billable activities: 
</t>
    </r>
    <r>
      <rPr>
        <b/>
        <sz val="11"/>
        <color theme="1"/>
        <rFont val="Aptos Narrow"/>
        <family val="2"/>
        <scheme val="minor"/>
      </rPr>
      <t>Vacancy payment</t>
    </r>
    <r>
      <rPr>
        <sz val="11"/>
        <color theme="1"/>
        <rFont val="Aptos Narrow"/>
        <family val="2"/>
        <scheme val="minor"/>
      </rPr>
      <t xml:space="preserve">: Rent for maximum of 30 days from end of month unit was vacated.
</t>
    </r>
    <r>
      <rPr>
        <b/>
        <sz val="11"/>
        <color theme="1"/>
        <rFont val="Aptos Narrow"/>
        <family val="2"/>
        <scheme val="minor"/>
      </rPr>
      <t>Security deposits</t>
    </r>
    <r>
      <rPr>
        <sz val="11"/>
        <color theme="1"/>
        <rFont val="Aptos Narrow"/>
        <family val="2"/>
        <scheme val="minor"/>
      </rPr>
      <t xml:space="preserve">: Up to equivalent of 2 months of rent
</t>
    </r>
    <r>
      <rPr>
        <b/>
        <sz val="11"/>
        <color theme="1"/>
        <rFont val="Aptos Narrow"/>
        <family val="2"/>
        <scheme val="minor"/>
      </rPr>
      <t>First &amp; last month’s ren</t>
    </r>
    <r>
      <rPr>
        <sz val="11"/>
        <color theme="1"/>
        <rFont val="Aptos Narrow"/>
        <family val="2"/>
        <scheme val="minor"/>
      </rPr>
      <t xml:space="preserve">t: Up to equivalent of 1 month of rent for each; advanced payment is allowed
</t>
    </r>
    <r>
      <rPr>
        <b/>
        <sz val="11"/>
        <color theme="1"/>
        <rFont val="Aptos Narrow"/>
        <family val="2"/>
        <scheme val="minor"/>
      </rPr>
      <t>Property damage</t>
    </r>
    <r>
      <rPr>
        <sz val="11"/>
        <color theme="1"/>
        <rFont val="Aptos Narrow"/>
        <family val="2"/>
        <scheme val="minor"/>
      </rPr>
      <t xml:space="preserve">: Up to 1 month of rent per participant, incurred at the time a participant exits a housing unit.
</t>
    </r>
    <r>
      <rPr>
        <b/>
        <sz val="11"/>
        <color theme="1"/>
        <rFont val="Aptos Narrow"/>
        <family val="2"/>
        <scheme val="minor"/>
      </rPr>
      <t>Staff Costs</t>
    </r>
    <r>
      <rPr>
        <sz val="11"/>
        <color theme="1"/>
        <rFont val="Aptos Narrow"/>
        <family val="2"/>
        <scheme val="minor"/>
      </rPr>
      <t>: Costs directly related to carrying out eligible activities, including:
- Processing rental payments to landlords;
- Examining participant income and family
composition;
- Providing housing information and assistance;
- Inspecting units for compliance with housing
quality standards (HQS); and
- Receiving new participants into the program.</t>
    </r>
  </si>
  <si>
    <t>Indirect Cost Rate See *Note below</t>
  </si>
  <si>
    <t>Amount includes monthly rent, security deposits, utilities, and more. See **Note below.</t>
  </si>
  <si>
    <t xml:space="preserve">Personnel </t>
  </si>
  <si>
    <t>Fill in yellow cells as appropriate</t>
  </si>
  <si>
    <t>Indirect Cost (applies to subaward in excess of $25,000)</t>
  </si>
  <si>
    <t>* NOTE: If you apply indirect costs to all of your federal grants you are eligible to apply indirect costs to this work. This sample budget uses the De Minimis Rate effective 10/1/2023.</t>
  </si>
  <si>
    <t xml:space="preserve">Ancillary costs related to training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</si>
</sst>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44" fontId="0" fillId="0" borderId="1" xfId="0" applyNumberFormat="1" applyBorder="1"/>
    <xf numFmtId="1" fontId="0" fillId="0" borderId="1" xfId="0" applyNumberFormat="1" applyBorder="1"/>
    <xf numFmtId="44" fontId="1" fillId="4" borderId="1" xfId="0" applyNumberFormat="1" applyFont="1" applyFill="1" applyBorder="1"/>
    <xf numFmtId="0" fontId="0" fillId="3" borderId="1" xfId="0" applyFill="1" applyBorder="1" applyAlignment="1">
      <alignment horizontal="center"/>
    </xf>
    <xf numFmtId="44" fontId="2" fillId="0" borderId="1" xfId="0" applyNumberFormat="1" applyFont="1" applyBorder="1"/>
    <xf numFmtId="0" fontId="0" fillId="6" borderId="1" xfId="0" applyFill="1" applyBorder="1"/>
    <xf numFmtId="44" fontId="0" fillId="6" borderId="1" xfId="0" applyNumberFormat="1" applyFill="1" applyBorder="1" applyAlignment="1">
      <alignment horizontal="center"/>
    </xf>
    <xf numFmtId="44" fontId="0" fillId="4" borderId="1" xfId="0" applyNumberFormat="1" applyFill="1" applyBorder="1"/>
    <xf numFmtId="44" fontId="2" fillId="0" borderId="1" xfId="1" applyNumberFormat="1" applyFont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4" fontId="2" fillId="7" borderId="1" xfId="0" applyNumberFormat="1" applyFont="1" applyFill="1" applyBorder="1"/>
    <xf numFmtId="0" fontId="0" fillId="0" borderId="1" xfId="0" applyBorder="1" applyAlignment="1">
      <alignment horizontal="left" wrapText="1"/>
    </xf>
    <xf numFmtId="9" fontId="0" fillId="6" borderId="1" xfId="0" applyNumberFormat="1" applyFill="1" applyBorder="1"/>
    <xf numFmtId="44" fontId="0" fillId="6" borderId="1" xfId="0" applyNumberFormat="1" applyFill="1" applyBorder="1"/>
    <xf numFmtId="44" fontId="2" fillId="8" borderId="1" xfId="0" applyNumberFormat="1" applyFont="1" applyFill="1" applyBorder="1" applyProtection="1">
      <protection locked="0"/>
    </xf>
    <xf numFmtId="9" fontId="2" fillId="8" borderId="1" xfId="1" applyFont="1" applyFill="1" applyBorder="1" applyProtection="1">
      <protection locked="0"/>
    </xf>
    <xf numFmtId="9" fontId="2" fillId="8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44" fontId="2" fillId="8" borderId="1" xfId="0" applyNumberFormat="1" applyFont="1" applyFill="1" applyBorder="1" applyAlignment="1" applyProtection="1">
      <alignment horizontal="center"/>
      <protection locked="0"/>
    </xf>
    <xf numFmtId="44" fontId="0" fillId="8" borderId="1" xfId="0" applyNumberFormat="1" applyFill="1" applyBorder="1" applyProtection="1">
      <protection locked="0"/>
    </xf>
    <xf numFmtId="9" fontId="0" fillId="8" borderId="1" xfId="0" applyNumberFormat="1" applyFill="1" applyBorder="1" applyProtection="1">
      <protection locked="0"/>
    </xf>
    <xf numFmtId="1" fontId="0" fillId="8" borderId="1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44" fontId="0" fillId="8" borderId="1" xfId="0" applyNumberForma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2" fillId="8" borderId="1" xfId="0" applyFont="1" applyFill="1" applyBorder="1" applyAlignment="1" applyProtection="1">
      <alignment wrapText="1"/>
      <protection locked="0"/>
    </xf>
    <xf numFmtId="0" fontId="0" fillId="8" borderId="1" xfId="0" applyFill="1" applyBorder="1"/>
    <xf numFmtId="44" fontId="0" fillId="7" borderId="1" xfId="0" applyNumberFormat="1" applyFill="1" applyBorder="1"/>
    <xf numFmtId="9" fontId="3" fillId="8" borderId="1" xfId="1" applyFont="1" applyFill="1" applyBorder="1" applyProtection="1">
      <protection locked="0"/>
    </xf>
    <xf numFmtId="44" fontId="3" fillId="0" borderId="1" xfId="1" applyNumberFormat="1" applyFont="1" applyBorder="1"/>
    <xf numFmtId="0" fontId="0" fillId="2" borderId="1" xfId="0" applyFill="1" applyBorder="1" applyAlignment="1">
      <alignment horizontal="left" vertical="top" wrapText="1"/>
    </xf>
    <xf numFmtId="0" fontId="2" fillId="8" borderId="2" xfId="0" applyFont="1" applyFill="1" applyBorder="1" applyAlignment="1" applyProtection="1">
      <alignment horizontal="center"/>
      <protection locked="0"/>
    </xf>
    <xf numFmtId="0" fontId="2" fillId="8" borderId="3" xfId="0" applyFont="1" applyFill="1" applyBorder="1" applyAlignment="1" applyProtection="1">
      <alignment horizontal="center"/>
      <protection locked="0"/>
    </xf>
    <xf numFmtId="0" fontId="2" fillId="8" borderId="4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8" borderId="2" xfId="0" applyFont="1" applyFill="1" applyBorder="1" applyAlignment="1" applyProtection="1">
      <alignment horizontal="center" wrapText="1"/>
      <protection locked="0"/>
    </xf>
    <xf numFmtId="0" fontId="2" fillId="8" borderId="3" xfId="0" applyFont="1" applyFill="1" applyBorder="1" applyAlignment="1" applyProtection="1">
      <alignment horizontal="center" wrapText="1"/>
      <protection locked="0"/>
    </xf>
    <xf numFmtId="0" fontId="2" fillId="8" borderId="4" xfId="0" applyFont="1" applyFill="1" applyBorder="1" applyAlignment="1" applyProtection="1">
      <alignment horizontal="center" wrapText="1"/>
      <protection locked="0"/>
    </xf>
    <xf numFmtId="44" fontId="2" fillId="8" borderId="2" xfId="0" applyNumberFormat="1" applyFont="1" applyFill="1" applyBorder="1" applyAlignment="1" applyProtection="1">
      <alignment horizontal="center"/>
      <protection locked="0"/>
    </xf>
    <xf numFmtId="44" fontId="2" fillId="8" borderId="3" xfId="0" applyNumberFormat="1" applyFont="1" applyFill="1" applyBorder="1" applyAlignment="1" applyProtection="1">
      <alignment horizontal="center"/>
      <protection locked="0"/>
    </xf>
    <xf numFmtId="44" fontId="2" fillId="8" borderId="4" xfId="0" applyNumberFormat="1" applyFont="1" applyFill="1" applyBorder="1" applyAlignment="1" applyProtection="1">
      <alignment horizontal="center"/>
      <protection locked="0"/>
    </xf>
    <xf numFmtId="44" fontId="0" fillId="8" borderId="2" xfId="0" applyNumberFormat="1" applyFill="1" applyBorder="1" applyAlignment="1" applyProtection="1">
      <alignment horizontal="center"/>
      <protection locked="0"/>
    </xf>
    <xf numFmtId="44" fontId="0" fillId="8" borderId="3" xfId="0" applyNumberFormat="1" applyFill="1" applyBorder="1" applyAlignment="1" applyProtection="1">
      <alignment horizontal="center"/>
      <protection locked="0"/>
    </xf>
    <xf numFmtId="44" fontId="0" fillId="8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8" borderId="2" xfId="0" applyFill="1" applyBorder="1" applyAlignment="1" applyProtection="1">
      <alignment horizontal="center" wrapText="1"/>
      <protection locked="0"/>
    </xf>
    <xf numFmtId="0" fontId="0" fillId="8" borderId="3" xfId="0" applyFill="1" applyBorder="1" applyAlignment="1" applyProtection="1">
      <alignment horizontal="center" wrapText="1"/>
      <protection locked="0"/>
    </xf>
    <xf numFmtId="0" fontId="0" fillId="8" borderId="4" xfId="0" applyFill="1" applyBorder="1" applyAlignment="1" applyProtection="1">
      <alignment horizontal="center" wrapText="1"/>
      <protection locked="0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6ABF-2313-48E8-B298-1E84BA919BF8}">
  <dimension ref="A1:R46"/>
  <sheetViews>
    <sheetView workbookViewId="0">
      <selection activeCell="A4" sqref="A4"/>
    </sheetView>
  </sheetViews>
  <sheetFormatPr defaultRowHeight="15" x14ac:dyDescent="0.25"/>
  <cols>
    <col min="1" max="1" width="35.28515625" bestFit="1" customWidth="1"/>
    <col min="2" max="2" width="15.28515625" bestFit="1" customWidth="1"/>
    <col min="3" max="3" width="12.140625" bestFit="1" customWidth="1"/>
    <col min="4" max="4" width="20.7109375" bestFit="1" customWidth="1"/>
    <col min="5" max="5" width="13.85546875" customWidth="1"/>
    <col min="6" max="7" width="16" customWidth="1"/>
    <col min="8" max="8" width="13.140625" bestFit="1" customWidth="1"/>
    <col min="9" max="9" width="15.28515625" bestFit="1" customWidth="1"/>
  </cols>
  <sheetData>
    <row r="1" spans="1:18" ht="15" customHeight="1" x14ac:dyDescent="0.25">
      <c r="A1" s="43" t="s">
        <v>39</v>
      </c>
      <c r="B1" s="43"/>
      <c r="C1" s="43"/>
      <c r="D1" s="43"/>
      <c r="E1" s="43"/>
      <c r="F1" s="43"/>
      <c r="G1" s="43"/>
      <c r="H1" s="43"/>
      <c r="I1" s="43"/>
      <c r="K1" s="57" t="s">
        <v>56</v>
      </c>
      <c r="L1" s="57"/>
      <c r="M1" s="57"/>
    </row>
    <row r="2" spans="1:18" x14ac:dyDescent="0.25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18" ht="45" x14ac:dyDescent="0.25">
      <c r="A3" s="11" t="s">
        <v>55</v>
      </c>
      <c r="B3" s="5" t="s">
        <v>21</v>
      </c>
      <c r="C3" s="5" t="s">
        <v>19</v>
      </c>
      <c r="D3" s="5" t="s">
        <v>22</v>
      </c>
      <c r="E3" s="12" t="s">
        <v>23</v>
      </c>
      <c r="F3" s="5" t="s">
        <v>24</v>
      </c>
      <c r="G3" s="12" t="s">
        <v>53</v>
      </c>
      <c r="H3" s="5" t="s">
        <v>12</v>
      </c>
      <c r="I3" s="5" t="s">
        <v>2</v>
      </c>
      <c r="K3" s="35" t="s">
        <v>48</v>
      </c>
      <c r="L3" s="35"/>
      <c r="M3" s="35"/>
      <c r="N3" s="35"/>
      <c r="O3" s="35"/>
      <c r="P3" s="35"/>
      <c r="Q3" s="35"/>
      <c r="R3" s="35"/>
    </row>
    <row r="4" spans="1:18" x14ac:dyDescent="0.25">
      <c r="A4" s="22" t="s">
        <v>10</v>
      </c>
      <c r="B4" s="19">
        <v>72000</v>
      </c>
      <c r="C4" s="20">
        <v>1</v>
      </c>
      <c r="D4" s="10">
        <f>B4*C4</f>
        <v>72000</v>
      </c>
      <c r="E4" s="20">
        <v>0.27</v>
      </c>
      <c r="F4" s="10">
        <f>D4*E4</f>
        <v>19440</v>
      </c>
      <c r="G4" s="20">
        <v>0.1</v>
      </c>
      <c r="H4" s="6">
        <f>(D4+F4)*G4</f>
        <v>9144</v>
      </c>
      <c r="I4" s="6">
        <f>D4+F4+H4</f>
        <v>100584</v>
      </c>
      <c r="K4" s="35"/>
      <c r="L4" s="35"/>
      <c r="M4" s="35"/>
      <c r="N4" s="35"/>
      <c r="O4" s="35"/>
      <c r="P4" s="35"/>
      <c r="Q4" s="35"/>
      <c r="R4" s="35"/>
    </row>
    <row r="5" spans="1:18" x14ac:dyDescent="0.25">
      <c r="A5" s="22" t="s">
        <v>11</v>
      </c>
      <c r="B5" s="19">
        <v>54000</v>
      </c>
      <c r="C5" s="20">
        <v>0.5</v>
      </c>
      <c r="D5" s="10">
        <f>B5*C5</f>
        <v>27000</v>
      </c>
      <c r="E5" s="20">
        <v>0.27</v>
      </c>
      <c r="F5" s="10">
        <f>D5*E5</f>
        <v>7290.0000000000009</v>
      </c>
      <c r="G5" s="20">
        <v>0.1</v>
      </c>
      <c r="H5" s="6">
        <f>(D5+F5)*G5</f>
        <v>3429</v>
      </c>
      <c r="I5" s="6">
        <f>D5+F5+H5</f>
        <v>37719</v>
      </c>
      <c r="K5" s="35"/>
      <c r="L5" s="35"/>
      <c r="M5" s="35"/>
      <c r="N5" s="35"/>
      <c r="O5" s="35"/>
      <c r="P5" s="35"/>
      <c r="Q5" s="35"/>
      <c r="R5" s="35"/>
    </row>
    <row r="6" spans="1:18" x14ac:dyDescent="0.25">
      <c r="A6" s="27"/>
      <c r="B6" s="24"/>
      <c r="C6" s="26"/>
      <c r="D6" s="3"/>
      <c r="E6" s="26"/>
      <c r="F6" s="3"/>
      <c r="G6" s="26"/>
      <c r="H6" s="2"/>
      <c r="I6" s="2"/>
    </row>
    <row r="7" spans="1:18" x14ac:dyDescent="0.25">
      <c r="A7" s="27"/>
      <c r="B7" s="24"/>
      <c r="C7" s="26"/>
      <c r="D7" s="3"/>
      <c r="E7" s="26"/>
      <c r="F7" s="3"/>
      <c r="G7" s="26"/>
      <c r="H7" s="2"/>
      <c r="I7" s="2"/>
    </row>
    <row r="8" spans="1:18" x14ac:dyDescent="0.25">
      <c r="A8" s="27"/>
      <c r="B8" s="24"/>
      <c r="C8" s="26"/>
      <c r="D8" s="3"/>
      <c r="E8" s="26"/>
      <c r="F8" s="3"/>
      <c r="G8" s="26"/>
      <c r="H8" s="2"/>
      <c r="I8" s="2"/>
    </row>
    <row r="9" spans="1:18" x14ac:dyDescent="0.25">
      <c r="A9" s="27"/>
      <c r="B9" s="24"/>
      <c r="C9" s="26"/>
      <c r="D9" s="3"/>
      <c r="E9" s="26"/>
      <c r="F9" s="3"/>
      <c r="G9" s="26"/>
      <c r="H9" s="2"/>
      <c r="I9" s="2"/>
    </row>
    <row r="10" spans="1:18" x14ac:dyDescent="0.25">
      <c r="A10" s="27"/>
      <c r="B10" s="24"/>
      <c r="C10" s="26"/>
      <c r="D10" s="3"/>
      <c r="E10" s="26"/>
      <c r="F10" s="3"/>
      <c r="G10" s="26"/>
      <c r="H10" s="2"/>
      <c r="I10" s="2"/>
    </row>
    <row r="11" spans="1:18" x14ac:dyDescent="0.25">
      <c r="A11" s="27"/>
      <c r="B11" s="24"/>
      <c r="C11" s="26"/>
      <c r="D11" s="3"/>
      <c r="E11" s="26"/>
      <c r="F11" s="3"/>
      <c r="G11" s="26"/>
      <c r="H11" s="2"/>
      <c r="I11" s="2"/>
    </row>
    <row r="12" spans="1:18" x14ac:dyDescent="0.25">
      <c r="A12" s="39" t="s">
        <v>6</v>
      </c>
      <c r="B12" s="40"/>
      <c r="C12" s="40"/>
      <c r="D12" s="40"/>
      <c r="E12" s="40"/>
      <c r="F12" s="40"/>
      <c r="G12" s="40"/>
      <c r="H12" s="41"/>
      <c r="I12" s="4">
        <f>SUM(I4:I11)</f>
        <v>138303</v>
      </c>
    </row>
    <row r="13" spans="1:18" x14ac:dyDescent="0.25">
      <c r="A13" s="64"/>
      <c r="B13" s="65"/>
      <c r="C13" s="65"/>
      <c r="D13" s="65"/>
      <c r="E13" s="65"/>
      <c r="F13" s="65"/>
      <c r="G13" s="65"/>
      <c r="H13" s="65"/>
      <c r="I13" s="66"/>
    </row>
    <row r="14" spans="1:18" x14ac:dyDescent="0.25">
      <c r="A14" s="11" t="s">
        <v>3</v>
      </c>
      <c r="B14" s="5" t="s">
        <v>20</v>
      </c>
      <c r="C14" s="44" t="s">
        <v>26</v>
      </c>
      <c r="D14" s="45"/>
      <c r="E14" s="45"/>
      <c r="F14" s="46"/>
      <c r="G14" s="5" t="s">
        <v>25</v>
      </c>
      <c r="H14" s="5" t="s">
        <v>12</v>
      </c>
      <c r="I14" s="5" t="s">
        <v>2</v>
      </c>
      <c r="K14" s="35" t="s">
        <v>49</v>
      </c>
      <c r="L14" s="35"/>
      <c r="M14" s="35"/>
      <c r="N14" s="35"/>
      <c r="O14" s="35"/>
      <c r="P14" s="35"/>
      <c r="Q14" s="35"/>
      <c r="R14" s="35"/>
    </row>
    <row r="15" spans="1:18" ht="30" customHeight="1" x14ac:dyDescent="0.25">
      <c r="A15" s="22" t="s">
        <v>30</v>
      </c>
      <c r="B15" s="19">
        <v>2000</v>
      </c>
      <c r="C15" s="47" t="s">
        <v>43</v>
      </c>
      <c r="D15" s="48"/>
      <c r="E15" s="48"/>
      <c r="F15" s="49"/>
      <c r="G15" s="21">
        <v>0.1</v>
      </c>
      <c r="H15" s="6">
        <f>B15*G15</f>
        <v>200</v>
      </c>
      <c r="I15" s="6">
        <f>B15+H15</f>
        <v>2200</v>
      </c>
      <c r="K15" s="35"/>
      <c r="L15" s="35"/>
      <c r="M15" s="35"/>
      <c r="N15" s="35"/>
      <c r="O15" s="35"/>
      <c r="P15" s="35"/>
      <c r="Q15" s="35"/>
      <c r="R15" s="35"/>
    </row>
    <row r="16" spans="1:18" x14ac:dyDescent="0.25">
      <c r="A16" s="22" t="s">
        <v>31</v>
      </c>
      <c r="B16" s="19">
        <v>5000</v>
      </c>
      <c r="C16" s="36" t="s">
        <v>41</v>
      </c>
      <c r="D16" s="37"/>
      <c r="E16" s="37"/>
      <c r="F16" s="38"/>
      <c r="G16" s="21">
        <v>0.1</v>
      </c>
      <c r="H16" s="6">
        <f t="shared" ref="H16:H17" si="0">B16*G16</f>
        <v>500</v>
      </c>
      <c r="I16" s="6">
        <f>B16+H16</f>
        <v>5500</v>
      </c>
      <c r="K16" s="35"/>
      <c r="L16" s="35"/>
      <c r="M16" s="35"/>
      <c r="N16" s="35"/>
      <c r="O16" s="35"/>
      <c r="P16" s="35"/>
      <c r="Q16" s="35"/>
      <c r="R16" s="35"/>
    </row>
    <row r="17" spans="1:18" x14ac:dyDescent="0.25">
      <c r="A17" s="22" t="s">
        <v>32</v>
      </c>
      <c r="B17" s="19">
        <v>1500</v>
      </c>
      <c r="C17" s="36" t="s">
        <v>42</v>
      </c>
      <c r="D17" s="37"/>
      <c r="E17" s="37"/>
      <c r="F17" s="38"/>
      <c r="G17" s="21">
        <v>0.1</v>
      </c>
      <c r="H17" s="6">
        <f t="shared" si="0"/>
        <v>150</v>
      </c>
      <c r="I17" s="6">
        <f>B17+H17</f>
        <v>1650</v>
      </c>
    </row>
    <row r="18" spans="1:18" x14ac:dyDescent="0.25">
      <c r="A18" s="39" t="s">
        <v>7</v>
      </c>
      <c r="B18" s="40"/>
      <c r="C18" s="40"/>
      <c r="D18" s="40"/>
      <c r="E18" s="40"/>
      <c r="F18" s="40"/>
      <c r="G18" s="40"/>
      <c r="H18" s="41"/>
      <c r="I18" s="9">
        <f>SUM(I15:I17)</f>
        <v>9350</v>
      </c>
    </row>
    <row r="19" spans="1:18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8" x14ac:dyDescent="0.25">
      <c r="A20" s="11" t="s">
        <v>4</v>
      </c>
      <c r="B20" s="5" t="s">
        <v>0</v>
      </c>
      <c r="C20" s="5" t="s">
        <v>1</v>
      </c>
      <c r="D20" s="44" t="s">
        <v>26</v>
      </c>
      <c r="E20" s="45"/>
      <c r="F20" s="46"/>
      <c r="G20" s="13"/>
      <c r="H20" s="13"/>
      <c r="I20" s="5" t="s">
        <v>2</v>
      </c>
      <c r="K20" s="35" t="s">
        <v>50</v>
      </c>
      <c r="L20" s="35"/>
      <c r="M20" s="35"/>
      <c r="N20" s="35"/>
      <c r="O20" s="35"/>
      <c r="P20" s="35"/>
      <c r="Q20" s="35"/>
      <c r="R20" s="35"/>
    </row>
    <row r="21" spans="1:18" x14ac:dyDescent="0.25">
      <c r="A21" s="22" t="s">
        <v>33</v>
      </c>
      <c r="B21" s="22">
        <v>2</v>
      </c>
      <c r="C21" s="23">
        <v>900</v>
      </c>
      <c r="D21" s="50" t="s">
        <v>35</v>
      </c>
      <c r="E21" s="51"/>
      <c r="F21" s="52"/>
      <c r="G21" s="8"/>
      <c r="H21" s="8"/>
      <c r="I21" s="6">
        <f>C21*B21</f>
        <v>1800</v>
      </c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A22" s="27"/>
      <c r="B22" s="27"/>
      <c r="C22" s="28"/>
      <c r="D22" s="53"/>
      <c r="E22" s="54"/>
      <c r="F22" s="55"/>
      <c r="G22" s="8"/>
      <c r="H22" s="8"/>
      <c r="I22" s="2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A23" s="27"/>
      <c r="B23" s="27"/>
      <c r="C23" s="28"/>
      <c r="D23" s="53"/>
      <c r="E23" s="54"/>
      <c r="F23" s="55"/>
      <c r="G23" s="8"/>
      <c r="H23" s="8"/>
      <c r="I23" s="2"/>
    </row>
    <row r="24" spans="1:18" x14ac:dyDescent="0.25">
      <c r="A24" s="39" t="s">
        <v>8</v>
      </c>
      <c r="B24" s="40"/>
      <c r="C24" s="40"/>
      <c r="D24" s="40"/>
      <c r="E24" s="40"/>
      <c r="F24" s="40"/>
      <c r="G24" s="40"/>
      <c r="H24" s="41"/>
      <c r="I24" s="9">
        <f>SUM(I21:I23)</f>
        <v>1800</v>
      </c>
    </row>
    <row r="25" spans="1:18" x14ac:dyDescent="0.25">
      <c r="A25" s="64"/>
      <c r="B25" s="65"/>
      <c r="C25" s="65"/>
      <c r="D25" s="65"/>
      <c r="E25" s="65"/>
      <c r="F25" s="65"/>
      <c r="G25" s="65"/>
      <c r="H25" s="65"/>
      <c r="I25" s="66"/>
    </row>
    <row r="26" spans="1:18" ht="75" x14ac:dyDescent="0.25">
      <c r="A26" s="11" t="s">
        <v>13</v>
      </c>
      <c r="B26" s="5" t="s">
        <v>20</v>
      </c>
      <c r="C26" s="44" t="s">
        <v>26</v>
      </c>
      <c r="D26" s="45"/>
      <c r="E26" s="45"/>
      <c r="F26" s="46"/>
      <c r="G26" s="5" t="s">
        <v>25</v>
      </c>
      <c r="H26" s="12" t="s">
        <v>57</v>
      </c>
      <c r="I26" s="5" t="s">
        <v>2</v>
      </c>
      <c r="K26" s="35" t="s">
        <v>51</v>
      </c>
      <c r="L26" s="35"/>
      <c r="M26" s="35"/>
      <c r="N26" s="35"/>
      <c r="O26" s="35"/>
      <c r="P26" s="35"/>
      <c r="Q26" s="35"/>
      <c r="R26" s="35"/>
    </row>
    <row r="27" spans="1:18" x14ac:dyDescent="0.25">
      <c r="A27" s="22" t="s">
        <v>34</v>
      </c>
      <c r="B27" s="19">
        <v>65000</v>
      </c>
      <c r="C27" s="36" t="s">
        <v>38</v>
      </c>
      <c r="D27" s="37"/>
      <c r="E27" s="37"/>
      <c r="F27" s="38"/>
      <c r="G27" s="21">
        <v>0.1</v>
      </c>
      <c r="H27" s="15">
        <f>(B27-25000)*G27</f>
        <v>4000</v>
      </c>
      <c r="I27" s="6">
        <f>B27+H27</f>
        <v>69000</v>
      </c>
    </row>
    <row r="28" spans="1:18" x14ac:dyDescent="0.25">
      <c r="A28" s="64"/>
      <c r="B28" s="65"/>
      <c r="C28" s="65"/>
      <c r="D28" s="65"/>
      <c r="E28" s="65"/>
      <c r="F28" s="65"/>
      <c r="G28" s="65"/>
      <c r="H28" s="65"/>
      <c r="I28" s="66"/>
    </row>
    <row r="29" spans="1:18" x14ac:dyDescent="0.25">
      <c r="A29" s="39" t="s">
        <v>14</v>
      </c>
      <c r="B29" s="40"/>
      <c r="C29" s="40"/>
      <c r="D29" s="40"/>
      <c r="E29" s="40"/>
      <c r="F29" s="40"/>
      <c r="G29" s="40"/>
      <c r="H29" s="41"/>
      <c r="I29" s="9">
        <f>SUM(I27:I28)</f>
        <v>69000</v>
      </c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8" x14ac:dyDescent="0.25">
      <c r="A31" s="11" t="s">
        <v>5</v>
      </c>
      <c r="B31" s="5" t="s">
        <v>20</v>
      </c>
      <c r="C31" s="44" t="s">
        <v>26</v>
      </c>
      <c r="D31" s="45"/>
      <c r="E31" s="45"/>
      <c r="F31" s="46"/>
      <c r="G31" s="14"/>
      <c r="H31" s="14"/>
      <c r="I31" s="5" t="s">
        <v>2</v>
      </c>
      <c r="K31" s="35" t="s">
        <v>45</v>
      </c>
      <c r="L31" s="35"/>
      <c r="M31" s="35"/>
      <c r="N31" s="35"/>
      <c r="O31" s="35"/>
      <c r="P31" s="35"/>
      <c r="Q31" s="35"/>
      <c r="R31" s="35"/>
    </row>
    <row r="32" spans="1:18" x14ac:dyDescent="0.25">
      <c r="A32" s="22" t="s">
        <v>15</v>
      </c>
      <c r="B32" s="19">
        <v>2000</v>
      </c>
      <c r="C32" s="36" t="s">
        <v>36</v>
      </c>
      <c r="D32" s="37"/>
      <c r="E32" s="37"/>
      <c r="F32" s="38"/>
      <c r="G32" s="7"/>
      <c r="H32" s="7"/>
      <c r="I32" s="6">
        <f>B32</f>
        <v>2000</v>
      </c>
      <c r="K32" s="35"/>
      <c r="L32" s="35"/>
      <c r="M32" s="35"/>
      <c r="N32" s="35"/>
      <c r="O32" s="35"/>
      <c r="P32" s="35"/>
      <c r="Q32" s="35"/>
      <c r="R32" s="35"/>
    </row>
    <row r="33" spans="1:18" ht="30" x14ac:dyDescent="0.25">
      <c r="A33" s="16" t="s">
        <v>27</v>
      </c>
      <c r="B33" s="2">
        <v>17062559</v>
      </c>
      <c r="C33" s="70" t="s">
        <v>54</v>
      </c>
      <c r="D33" s="71"/>
      <c r="E33" s="71"/>
      <c r="F33" s="72"/>
      <c r="G33" s="7"/>
      <c r="H33" s="7"/>
      <c r="I33" s="2">
        <f>B33</f>
        <v>17062559</v>
      </c>
      <c r="K33" s="35"/>
      <c r="L33" s="35"/>
      <c r="M33" s="35"/>
      <c r="N33" s="35"/>
      <c r="O33" s="35"/>
      <c r="P33" s="35"/>
      <c r="Q33" s="35"/>
      <c r="R33" s="35"/>
    </row>
    <row r="34" spans="1:18" x14ac:dyDescent="0.25">
      <c r="A34" s="39" t="s">
        <v>9</v>
      </c>
      <c r="B34" s="40"/>
      <c r="C34" s="40"/>
      <c r="D34" s="40"/>
      <c r="E34" s="40"/>
      <c r="F34" s="40"/>
      <c r="G34" s="40"/>
      <c r="H34" s="41"/>
      <c r="I34" s="2">
        <f>SUM(I32:I33)</f>
        <v>17064559</v>
      </c>
    </row>
    <row r="35" spans="1:18" x14ac:dyDescent="0.25">
      <c r="A35" s="64"/>
      <c r="B35" s="65"/>
      <c r="C35" s="65"/>
      <c r="D35" s="65"/>
      <c r="E35" s="65"/>
      <c r="F35" s="65"/>
      <c r="G35" s="65"/>
      <c r="H35" s="65"/>
      <c r="I35" s="66"/>
    </row>
    <row r="36" spans="1:18" x14ac:dyDescent="0.25">
      <c r="A36" s="67" t="s">
        <v>29</v>
      </c>
      <c r="B36" s="68"/>
      <c r="C36" s="68"/>
      <c r="D36" s="68"/>
      <c r="E36" s="68"/>
      <c r="F36" s="68"/>
      <c r="G36" s="68"/>
      <c r="H36" s="68"/>
      <c r="I36" s="69"/>
    </row>
    <row r="37" spans="1:18" x14ac:dyDescent="0.25">
      <c r="A37" s="11" t="s">
        <v>16</v>
      </c>
      <c r="B37" s="5" t="s">
        <v>20</v>
      </c>
      <c r="C37" s="44" t="s">
        <v>26</v>
      </c>
      <c r="D37" s="45"/>
      <c r="E37" s="45"/>
      <c r="F37" s="46"/>
      <c r="G37" s="5" t="s">
        <v>25</v>
      </c>
      <c r="H37" s="5" t="s">
        <v>12</v>
      </c>
      <c r="I37" s="5" t="s">
        <v>2</v>
      </c>
      <c r="K37" s="35" t="s">
        <v>47</v>
      </c>
      <c r="L37" s="35"/>
      <c r="M37" s="35"/>
      <c r="N37" s="35"/>
      <c r="O37" s="35"/>
      <c r="P37" s="35"/>
      <c r="Q37" s="35"/>
      <c r="R37" s="35"/>
    </row>
    <row r="38" spans="1:18" ht="60" x14ac:dyDescent="0.25">
      <c r="A38" s="29" t="s">
        <v>37</v>
      </c>
      <c r="B38" s="24">
        <v>5000</v>
      </c>
      <c r="C38" s="36" t="s">
        <v>46</v>
      </c>
      <c r="D38" s="37"/>
      <c r="E38" s="37"/>
      <c r="F38" s="38"/>
      <c r="G38" s="25">
        <v>0.1</v>
      </c>
      <c r="H38" s="2">
        <f>B38*G38</f>
        <v>500</v>
      </c>
      <c r="I38" s="2">
        <f>B38+H38</f>
        <v>5500</v>
      </c>
      <c r="K38" s="35"/>
      <c r="L38" s="35"/>
      <c r="M38" s="35"/>
      <c r="N38" s="35"/>
      <c r="O38" s="35"/>
      <c r="P38" s="35"/>
      <c r="Q38" s="35"/>
      <c r="R38" s="35"/>
    </row>
    <row r="39" spans="1:18" ht="30" x14ac:dyDescent="0.25">
      <c r="A39" s="30" t="s">
        <v>44</v>
      </c>
      <c r="B39" s="24">
        <v>500</v>
      </c>
      <c r="C39" s="36" t="s">
        <v>40</v>
      </c>
      <c r="D39" s="37"/>
      <c r="E39" s="37"/>
      <c r="F39" s="38"/>
      <c r="G39" s="17"/>
      <c r="H39" s="18"/>
      <c r="I39" s="2">
        <f>B39</f>
        <v>500</v>
      </c>
    </row>
    <row r="40" spans="1:18" ht="14.25" customHeight="1" x14ac:dyDescent="0.25">
      <c r="A40" s="58" t="s">
        <v>17</v>
      </c>
      <c r="B40" s="59"/>
      <c r="C40" s="59"/>
      <c r="D40" s="59"/>
      <c r="E40" s="59"/>
      <c r="F40" s="59"/>
      <c r="G40" s="59"/>
      <c r="H40" s="60"/>
      <c r="I40" s="9">
        <f>SUM(I38:I39)</f>
        <v>6000</v>
      </c>
    </row>
    <row r="41" spans="1:18" x14ac:dyDescent="0.25">
      <c r="A41" s="64"/>
      <c r="B41" s="65"/>
      <c r="C41" s="65"/>
      <c r="D41" s="65"/>
      <c r="E41" s="65"/>
      <c r="F41" s="65"/>
      <c r="G41" s="65"/>
      <c r="H41" s="65"/>
      <c r="I41" s="66"/>
    </row>
    <row r="42" spans="1:18" x14ac:dyDescent="0.25">
      <c r="A42" s="61" t="s">
        <v>18</v>
      </c>
      <c r="B42" s="62"/>
      <c r="C42" s="62"/>
      <c r="D42" s="62"/>
      <c r="E42" s="62"/>
      <c r="F42" s="62"/>
      <c r="G42" s="62"/>
      <c r="H42" s="63"/>
      <c r="I42" s="2">
        <f>I12+I18+I24+I29+I34+I40</f>
        <v>17289012</v>
      </c>
    </row>
    <row r="44" spans="1:18" x14ac:dyDescent="0.25">
      <c r="A44" s="56" t="s">
        <v>58</v>
      </c>
      <c r="B44" s="56"/>
      <c r="C44" s="56"/>
      <c r="D44" s="56"/>
      <c r="E44" s="56"/>
      <c r="F44" s="56"/>
      <c r="G44" s="56"/>
      <c r="H44" s="56"/>
      <c r="I44" s="56"/>
    </row>
    <row r="46" spans="1:18" ht="214.5" customHeight="1" x14ac:dyDescent="0.25">
      <c r="A46" s="56" t="s">
        <v>52</v>
      </c>
      <c r="B46" s="56"/>
      <c r="C46" s="56"/>
      <c r="D46" s="56"/>
      <c r="E46" s="56"/>
      <c r="F46" s="56"/>
      <c r="G46" s="56"/>
      <c r="H46" s="56"/>
      <c r="I46" s="56"/>
    </row>
  </sheetData>
  <sheetProtection algorithmName="SHA-512" hashValue="zUDJV9Gd78kuo87lHeZM+pO9bmQvXZrxEWNTwBeUZyppjxSChxF6IUizNE5fs+SOsX7iUzXBU8USsv7Jf61pkQ==" saltValue="ap2PDot0Q371dWj+HXwpnA==" spinCount="100000" sheet="1" selectLockedCells="1"/>
  <mergeCells count="41">
    <mergeCell ref="A19:I19"/>
    <mergeCell ref="A25:I25"/>
    <mergeCell ref="A28:I28"/>
    <mergeCell ref="A35:I35"/>
    <mergeCell ref="A41:I41"/>
    <mergeCell ref="A36:I36"/>
    <mergeCell ref="C31:F31"/>
    <mergeCell ref="C32:F32"/>
    <mergeCell ref="C33:F33"/>
    <mergeCell ref="A46:I46"/>
    <mergeCell ref="A44:I44"/>
    <mergeCell ref="K1:M1"/>
    <mergeCell ref="K3:R5"/>
    <mergeCell ref="K14:R16"/>
    <mergeCell ref="K20:R22"/>
    <mergeCell ref="K26:R26"/>
    <mergeCell ref="K31:R33"/>
    <mergeCell ref="C26:F26"/>
    <mergeCell ref="C27:F27"/>
    <mergeCell ref="A40:H40"/>
    <mergeCell ref="A42:H42"/>
    <mergeCell ref="A29:H29"/>
    <mergeCell ref="A34:H34"/>
    <mergeCell ref="C37:F37"/>
    <mergeCell ref="A13:I13"/>
    <mergeCell ref="K37:R38"/>
    <mergeCell ref="C39:F39"/>
    <mergeCell ref="A24:H24"/>
    <mergeCell ref="A2:I2"/>
    <mergeCell ref="A1:I1"/>
    <mergeCell ref="A12:H12"/>
    <mergeCell ref="A18:H18"/>
    <mergeCell ref="C14:F14"/>
    <mergeCell ref="C15:F15"/>
    <mergeCell ref="C16:F16"/>
    <mergeCell ref="C17:F17"/>
    <mergeCell ref="D20:F20"/>
    <mergeCell ref="D21:F21"/>
    <mergeCell ref="D22:F22"/>
    <mergeCell ref="D23:F23"/>
    <mergeCell ref="C38:F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5DBB-8DD4-4EEC-9365-832B08D87455}">
  <dimension ref="A1:R48"/>
  <sheetViews>
    <sheetView tabSelected="1" topLeftCell="A27" zoomScale="110" zoomScaleNormal="110" workbookViewId="0">
      <selection activeCell="G40" sqref="G40"/>
    </sheetView>
  </sheetViews>
  <sheetFormatPr defaultRowHeight="15" x14ac:dyDescent="0.25"/>
  <cols>
    <col min="1" max="1" width="35.28515625" bestFit="1" customWidth="1"/>
    <col min="2" max="2" width="15.28515625" bestFit="1" customWidth="1"/>
    <col min="3" max="3" width="12.140625" bestFit="1" customWidth="1"/>
    <col min="4" max="4" width="20.7109375" bestFit="1" customWidth="1"/>
    <col min="5" max="5" width="13.85546875" customWidth="1"/>
    <col min="6" max="7" width="16" customWidth="1"/>
    <col min="8" max="8" width="13.140625" bestFit="1" customWidth="1"/>
    <col min="9" max="9" width="15.28515625" bestFit="1" customWidth="1"/>
  </cols>
  <sheetData>
    <row r="1" spans="1:18" ht="15" customHeight="1" x14ac:dyDescent="0.25">
      <c r="A1" s="43" t="s">
        <v>39</v>
      </c>
      <c r="B1" s="43"/>
      <c r="C1" s="43"/>
      <c r="D1" s="43"/>
      <c r="E1" s="43"/>
      <c r="F1" s="43"/>
      <c r="G1" s="43"/>
      <c r="H1" s="43"/>
      <c r="I1" s="43"/>
      <c r="K1" s="57" t="s">
        <v>56</v>
      </c>
      <c r="L1" s="57"/>
      <c r="M1" s="57"/>
    </row>
    <row r="2" spans="1:18" x14ac:dyDescent="0.25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18" ht="45" customHeight="1" x14ac:dyDescent="0.25">
      <c r="A3" s="11" t="s">
        <v>55</v>
      </c>
      <c r="B3" s="5" t="s">
        <v>21</v>
      </c>
      <c r="C3" s="5" t="s">
        <v>19</v>
      </c>
      <c r="D3" s="5" t="s">
        <v>22</v>
      </c>
      <c r="E3" s="12" t="s">
        <v>23</v>
      </c>
      <c r="F3" s="5" t="s">
        <v>24</v>
      </c>
      <c r="G3" s="12" t="s">
        <v>53</v>
      </c>
      <c r="H3" s="5" t="s">
        <v>12</v>
      </c>
      <c r="I3" s="5" t="s">
        <v>2</v>
      </c>
      <c r="K3" s="76" t="s">
        <v>48</v>
      </c>
      <c r="L3" s="77"/>
      <c r="M3" s="77"/>
      <c r="N3" s="77"/>
      <c r="O3" s="77"/>
      <c r="P3" s="77"/>
      <c r="Q3" s="77"/>
      <c r="R3" s="78"/>
    </row>
    <row r="4" spans="1:18" x14ac:dyDescent="0.25">
      <c r="A4" s="27"/>
      <c r="B4" s="24"/>
      <c r="C4" s="33"/>
      <c r="D4" s="34">
        <f>B4*C4</f>
        <v>0</v>
      </c>
      <c r="E4" s="33"/>
      <c r="F4" s="34">
        <f>D4*E4</f>
        <v>0</v>
      </c>
      <c r="G4" s="33"/>
      <c r="H4" s="2">
        <f>(D4+F4)*G4</f>
        <v>0</v>
      </c>
      <c r="I4" s="2">
        <f>D4+F4+H4</f>
        <v>0</v>
      </c>
      <c r="K4" s="79"/>
      <c r="L4" s="80"/>
      <c r="M4" s="80"/>
      <c r="N4" s="80"/>
      <c r="O4" s="80"/>
      <c r="P4" s="80"/>
      <c r="Q4" s="80"/>
      <c r="R4" s="81"/>
    </row>
    <row r="5" spans="1:18" x14ac:dyDescent="0.25">
      <c r="A5" s="27"/>
      <c r="B5" s="24"/>
      <c r="C5" s="33"/>
      <c r="D5" s="34">
        <f t="shared" ref="D5:D11" si="0">B5*C5</f>
        <v>0</v>
      </c>
      <c r="E5" s="33"/>
      <c r="F5" s="34">
        <f t="shared" ref="F5:F11" si="1">D5*E5</f>
        <v>0</v>
      </c>
      <c r="G5" s="33"/>
      <c r="H5" s="2">
        <f t="shared" ref="H5:H11" si="2">(D5+F5)*G5</f>
        <v>0</v>
      </c>
      <c r="I5" s="2">
        <f t="shared" ref="I5:I11" si="3">D5+F5+H5</f>
        <v>0</v>
      </c>
      <c r="K5" s="82"/>
      <c r="L5" s="83"/>
      <c r="M5" s="83"/>
      <c r="N5" s="83"/>
      <c r="O5" s="83"/>
      <c r="P5" s="83"/>
      <c r="Q5" s="83"/>
      <c r="R5" s="84"/>
    </row>
    <row r="6" spans="1:18" x14ac:dyDescent="0.25">
      <c r="A6" s="27"/>
      <c r="B6" s="24"/>
      <c r="C6" s="33"/>
      <c r="D6" s="34">
        <f t="shared" si="0"/>
        <v>0</v>
      </c>
      <c r="E6" s="33"/>
      <c r="F6" s="34">
        <f t="shared" si="1"/>
        <v>0</v>
      </c>
      <c r="G6" s="33"/>
      <c r="H6" s="2">
        <f t="shared" si="2"/>
        <v>0</v>
      </c>
      <c r="I6" s="2">
        <f t="shared" si="3"/>
        <v>0</v>
      </c>
    </row>
    <row r="7" spans="1:18" x14ac:dyDescent="0.25">
      <c r="A7" s="27"/>
      <c r="B7" s="24"/>
      <c r="C7" s="33"/>
      <c r="D7" s="34">
        <f t="shared" si="0"/>
        <v>0</v>
      </c>
      <c r="E7" s="33"/>
      <c r="F7" s="34">
        <f t="shared" si="1"/>
        <v>0</v>
      </c>
      <c r="G7" s="33"/>
      <c r="H7" s="2">
        <f t="shared" si="2"/>
        <v>0</v>
      </c>
      <c r="I7" s="2">
        <f t="shared" si="3"/>
        <v>0</v>
      </c>
    </row>
    <row r="8" spans="1:18" x14ac:dyDescent="0.25">
      <c r="A8" s="27"/>
      <c r="B8" s="24"/>
      <c r="C8" s="33"/>
      <c r="D8" s="34">
        <f t="shared" si="0"/>
        <v>0</v>
      </c>
      <c r="E8" s="33"/>
      <c r="F8" s="34">
        <f t="shared" si="1"/>
        <v>0</v>
      </c>
      <c r="G8" s="33"/>
      <c r="H8" s="2">
        <f t="shared" si="2"/>
        <v>0</v>
      </c>
      <c r="I8" s="2">
        <f t="shared" si="3"/>
        <v>0</v>
      </c>
    </row>
    <row r="9" spans="1:18" x14ac:dyDescent="0.25">
      <c r="A9" s="27"/>
      <c r="B9" s="24"/>
      <c r="C9" s="33"/>
      <c r="D9" s="34">
        <f t="shared" si="0"/>
        <v>0</v>
      </c>
      <c r="E9" s="33"/>
      <c r="F9" s="34">
        <f t="shared" si="1"/>
        <v>0</v>
      </c>
      <c r="G9" s="33"/>
      <c r="H9" s="2">
        <f t="shared" si="2"/>
        <v>0</v>
      </c>
      <c r="I9" s="2">
        <f t="shared" si="3"/>
        <v>0</v>
      </c>
    </row>
    <row r="10" spans="1:18" x14ac:dyDescent="0.25">
      <c r="A10" s="27"/>
      <c r="B10" s="24"/>
      <c r="C10" s="33"/>
      <c r="D10" s="34">
        <f t="shared" si="0"/>
        <v>0</v>
      </c>
      <c r="E10" s="33"/>
      <c r="F10" s="34">
        <f t="shared" si="1"/>
        <v>0</v>
      </c>
      <c r="G10" s="33"/>
      <c r="H10" s="2">
        <f t="shared" si="2"/>
        <v>0</v>
      </c>
      <c r="I10" s="2">
        <f t="shared" si="3"/>
        <v>0</v>
      </c>
    </row>
    <row r="11" spans="1:18" x14ac:dyDescent="0.25">
      <c r="A11" s="27"/>
      <c r="B11" s="24"/>
      <c r="C11" s="33"/>
      <c r="D11" s="34">
        <f t="shared" si="0"/>
        <v>0</v>
      </c>
      <c r="E11" s="33"/>
      <c r="F11" s="34">
        <f t="shared" si="1"/>
        <v>0</v>
      </c>
      <c r="G11" s="33"/>
      <c r="H11" s="2">
        <f t="shared" si="2"/>
        <v>0</v>
      </c>
      <c r="I11" s="2">
        <f t="shared" si="3"/>
        <v>0</v>
      </c>
    </row>
    <row r="12" spans="1:18" x14ac:dyDescent="0.25">
      <c r="A12" s="39" t="s">
        <v>6</v>
      </c>
      <c r="B12" s="40"/>
      <c r="C12" s="40"/>
      <c r="D12" s="40"/>
      <c r="E12" s="40"/>
      <c r="F12" s="40"/>
      <c r="G12" s="40"/>
      <c r="H12" s="41"/>
      <c r="I12" s="4">
        <f>SUM(I4:I11)</f>
        <v>0</v>
      </c>
    </row>
    <row r="13" spans="1:18" x14ac:dyDescent="0.25">
      <c r="A13" s="64"/>
      <c r="B13" s="65"/>
      <c r="C13" s="65"/>
      <c r="D13" s="65"/>
      <c r="E13" s="65"/>
      <c r="F13" s="65"/>
      <c r="G13" s="65"/>
      <c r="H13" s="65"/>
      <c r="I13" s="66"/>
    </row>
    <row r="14" spans="1:18" x14ac:dyDescent="0.25">
      <c r="A14" s="11" t="s">
        <v>3</v>
      </c>
      <c r="B14" s="5" t="s">
        <v>20</v>
      </c>
      <c r="C14" s="44" t="s">
        <v>26</v>
      </c>
      <c r="D14" s="45"/>
      <c r="E14" s="45"/>
      <c r="F14" s="46"/>
      <c r="G14" s="5" t="s">
        <v>25</v>
      </c>
      <c r="H14" s="5" t="s">
        <v>12</v>
      </c>
      <c r="I14" s="5" t="s">
        <v>2</v>
      </c>
      <c r="K14" s="35" t="s">
        <v>49</v>
      </c>
      <c r="L14" s="35"/>
      <c r="M14" s="35"/>
      <c r="N14" s="35"/>
      <c r="O14" s="35"/>
      <c r="P14" s="35"/>
      <c r="Q14" s="35"/>
      <c r="R14" s="35"/>
    </row>
    <row r="15" spans="1:18" ht="30" customHeight="1" x14ac:dyDescent="0.25">
      <c r="A15" s="27"/>
      <c r="B15" s="24"/>
      <c r="C15" s="85"/>
      <c r="D15" s="86"/>
      <c r="E15" s="86"/>
      <c r="F15" s="87"/>
      <c r="G15" s="25"/>
      <c r="H15" s="2">
        <f>B15*G15</f>
        <v>0</v>
      </c>
      <c r="I15" s="2">
        <f>B15+H15</f>
        <v>0</v>
      </c>
      <c r="K15" s="35"/>
      <c r="L15" s="35"/>
      <c r="M15" s="35"/>
      <c r="N15" s="35"/>
      <c r="O15" s="35"/>
      <c r="P15" s="35"/>
      <c r="Q15" s="35"/>
      <c r="R15" s="35"/>
    </row>
    <row r="16" spans="1:18" x14ac:dyDescent="0.25">
      <c r="A16" s="27"/>
      <c r="B16" s="24"/>
      <c r="C16" s="73"/>
      <c r="D16" s="74"/>
      <c r="E16" s="74"/>
      <c r="F16" s="75"/>
      <c r="G16" s="25"/>
      <c r="H16" s="2">
        <f>B16*G16</f>
        <v>0</v>
      </c>
      <c r="I16" s="2">
        <f t="shared" ref="I16:I17" si="4">B16+H16</f>
        <v>0</v>
      </c>
      <c r="K16" s="35"/>
      <c r="L16" s="35"/>
      <c r="M16" s="35"/>
      <c r="N16" s="35"/>
      <c r="O16" s="35"/>
      <c r="P16" s="35"/>
      <c r="Q16" s="35"/>
      <c r="R16" s="35"/>
    </row>
    <row r="17" spans="1:18" x14ac:dyDescent="0.25">
      <c r="A17" s="27"/>
      <c r="B17" s="24"/>
      <c r="C17" s="73"/>
      <c r="D17" s="74"/>
      <c r="E17" s="74"/>
      <c r="F17" s="75"/>
      <c r="G17" s="25"/>
      <c r="H17" s="2">
        <f>B17*G17</f>
        <v>0</v>
      </c>
      <c r="I17" s="2">
        <f t="shared" si="4"/>
        <v>0</v>
      </c>
    </row>
    <row r="18" spans="1:18" x14ac:dyDescent="0.25">
      <c r="A18" s="39" t="s">
        <v>7</v>
      </c>
      <c r="B18" s="40"/>
      <c r="C18" s="40"/>
      <c r="D18" s="40"/>
      <c r="E18" s="40"/>
      <c r="F18" s="40"/>
      <c r="G18" s="40"/>
      <c r="H18" s="41"/>
      <c r="I18" s="9">
        <f>SUM(I15:I17)</f>
        <v>0</v>
      </c>
    </row>
    <row r="19" spans="1:18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18" x14ac:dyDescent="0.25">
      <c r="A20" s="11" t="s">
        <v>4</v>
      </c>
      <c r="B20" s="5" t="s">
        <v>0</v>
      </c>
      <c r="C20" s="5" t="s">
        <v>1</v>
      </c>
      <c r="D20" s="44" t="s">
        <v>26</v>
      </c>
      <c r="E20" s="45"/>
      <c r="F20" s="46"/>
      <c r="G20" s="13"/>
      <c r="H20" s="13"/>
      <c r="I20" s="5" t="s">
        <v>2</v>
      </c>
      <c r="K20" s="35" t="s">
        <v>50</v>
      </c>
      <c r="L20" s="35"/>
      <c r="M20" s="35"/>
      <c r="N20" s="35"/>
      <c r="O20" s="35"/>
      <c r="P20" s="35"/>
      <c r="Q20" s="35"/>
      <c r="R20" s="35"/>
    </row>
    <row r="21" spans="1:18" x14ac:dyDescent="0.25">
      <c r="A21" s="27"/>
      <c r="B21" s="27"/>
      <c r="C21" s="28"/>
      <c r="D21" s="53"/>
      <c r="E21" s="54"/>
      <c r="F21" s="55"/>
      <c r="G21" s="8"/>
      <c r="H21" s="8"/>
      <c r="I21" s="2">
        <f>C21*B21</f>
        <v>0</v>
      </c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A22" s="27"/>
      <c r="B22" s="27"/>
      <c r="C22" s="28"/>
      <c r="D22" s="53"/>
      <c r="E22" s="54"/>
      <c r="F22" s="55"/>
      <c r="G22" s="8"/>
      <c r="H22" s="8"/>
      <c r="I22" s="2">
        <f t="shared" ref="I22:I23" si="5">C22*B22</f>
        <v>0</v>
      </c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A23" s="27"/>
      <c r="B23" s="27"/>
      <c r="C23" s="28"/>
      <c r="D23" s="53"/>
      <c r="E23" s="54"/>
      <c r="F23" s="55"/>
      <c r="G23" s="8"/>
      <c r="H23" s="8"/>
      <c r="I23" s="2">
        <f t="shared" si="5"/>
        <v>0</v>
      </c>
    </row>
    <row r="24" spans="1:18" x14ac:dyDescent="0.25">
      <c r="A24" s="39" t="s">
        <v>8</v>
      </c>
      <c r="B24" s="40"/>
      <c r="C24" s="40"/>
      <c r="D24" s="40"/>
      <c r="E24" s="40"/>
      <c r="F24" s="40"/>
      <c r="G24" s="40"/>
      <c r="H24" s="41"/>
      <c r="I24" s="9">
        <f>SUM(I21:I23)</f>
        <v>0</v>
      </c>
    </row>
    <row r="25" spans="1:18" x14ac:dyDescent="0.25">
      <c r="A25" s="64"/>
      <c r="B25" s="65"/>
      <c r="C25" s="65"/>
      <c r="D25" s="65"/>
      <c r="E25" s="65"/>
      <c r="F25" s="65"/>
      <c r="G25" s="65"/>
      <c r="H25" s="65"/>
      <c r="I25" s="66"/>
    </row>
    <row r="26" spans="1:18" ht="75" x14ac:dyDescent="0.25">
      <c r="A26" s="11" t="s">
        <v>13</v>
      </c>
      <c r="B26" s="5" t="s">
        <v>20</v>
      </c>
      <c r="C26" s="44" t="s">
        <v>26</v>
      </c>
      <c r="D26" s="45"/>
      <c r="E26" s="45"/>
      <c r="F26" s="46"/>
      <c r="G26" s="5" t="s">
        <v>25</v>
      </c>
      <c r="H26" s="12" t="s">
        <v>57</v>
      </c>
      <c r="I26" s="5" t="s">
        <v>2</v>
      </c>
      <c r="K26" s="35" t="s">
        <v>51</v>
      </c>
      <c r="L26" s="35"/>
      <c r="M26" s="35"/>
      <c r="N26" s="35"/>
      <c r="O26" s="35"/>
      <c r="P26" s="35"/>
      <c r="Q26" s="35"/>
      <c r="R26" s="35"/>
    </row>
    <row r="27" spans="1:18" x14ac:dyDescent="0.25">
      <c r="A27" s="27"/>
      <c r="B27" s="24"/>
      <c r="C27" s="73"/>
      <c r="D27" s="74"/>
      <c r="E27" s="74"/>
      <c r="F27" s="75"/>
      <c r="G27" s="25"/>
      <c r="H27" s="2">
        <f>MAX(0,(B27-25000)*G27)</f>
        <v>0</v>
      </c>
      <c r="I27" s="2">
        <f>B27+H27</f>
        <v>0</v>
      </c>
    </row>
    <row r="28" spans="1:18" x14ac:dyDescent="0.25">
      <c r="A28" s="27"/>
      <c r="B28" s="24"/>
      <c r="C28" s="73"/>
      <c r="D28" s="74"/>
      <c r="E28" s="74"/>
      <c r="F28" s="75"/>
      <c r="G28" s="25"/>
      <c r="H28" s="2">
        <f t="shared" ref="H28:H29" si="6">MAX(0,(B28-25000)*G28)</f>
        <v>0</v>
      </c>
      <c r="I28" s="2">
        <f>B28+H28</f>
        <v>0</v>
      </c>
    </row>
    <row r="29" spans="1:18" x14ac:dyDescent="0.25">
      <c r="A29" s="31"/>
      <c r="B29" s="24"/>
      <c r="C29" s="88"/>
      <c r="D29" s="89"/>
      <c r="E29" s="89"/>
      <c r="F29" s="90"/>
      <c r="G29" s="25"/>
      <c r="H29" s="32">
        <f t="shared" si="6"/>
        <v>0</v>
      </c>
      <c r="I29" s="32">
        <f>B29+H29</f>
        <v>0</v>
      </c>
    </row>
    <row r="30" spans="1:18" x14ac:dyDescent="0.25">
      <c r="A30" s="39" t="s">
        <v>14</v>
      </c>
      <c r="B30" s="40"/>
      <c r="C30" s="40"/>
      <c r="D30" s="40"/>
      <c r="E30" s="40"/>
      <c r="F30" s="40"/>
      <c r="G30" s="40"/>
      <c r="H30" s="41"/>
      <c r="I30" s="9">
        <f>SUM(I27:I29)</f>
        <v>0</v>
      </c>
    </row>
    <row r="31" spans="1:18" x14ac:dyDescent="0.25">
      <c r="A31" s="64"/>
      <c r="B31" s="65"/>
      <c r="C31" s="65"/>
      <c r="D31" s="65"/>
      <c r="E31" s="65"/>
      <c r="F31" s="65"/>
      <c r="G31" s="65"/>
      <c r="H31" s="65"/>
      <c r="I31" s="66"/>
    </row>
    <row r="32" spans="1:18" x14ac:dyDescent="0.25">
      <c r="A32" s="11" t="s">
        <v>5</v>
      </c>
      <c r="B32" s="5" t="s">
        <v>20</v>
      </c>
      <c r="C32" s="44" t="s">
        <v>26</v>
      </c>
      <c r="D32" s="45"/>
      <c r="E32" s="45"/>
      <c r="F32" s="46"/>
      <c r="G32" s="14"/>
      <c r="H32" s="14"/>
      <c r="I32" s="5" t="s">
        <v>2</v>
      </c>
      <c r="K32" s="35" t="s">
        <v>45</v>
      </c>
      <c r="L32" s="35"/>
      <c r="M32" s="35"/>
      <c r="N32" s="35"/>
      <c r="O32" s="35"/>
      <c r="P32" s="35"/>
      <c r="Q32" s="35"/>
      <c r="R32" s="35"/>
    </row>
    <row r="33" spans="1:18" x14ac:dyDescent="0.25">
      <c r="A33" s="27"/>
      <c r="B33" s="24"/>
      <c r="C33" s="73"/>
      <c r="D33" s="74"/>
      <c r="E33" s="74"/>
      <c r="F33" s="75"/>
      <c r="G33" s="7"/>
      <c r="H33" s="7"/>
      <c r="I33" s="2">
        <f>B33</f>
        <v>0</v>
      </c>
      <c r="K33" s="35"/>
      <c r="L33" s="35"/>
      <c r="M33" s="35"/>
      <c r="N33" s="35"/>
      <c r="O33" s="35"/>
      <c r="P33" s="35"/>
      <c r="Q33" s="35"/>
      <c r="R33" s="35"/>
    </row>
    <row r="34" spans="1:18" x14ac:dyDescent="0.25">
      <c r="A34" s="27"/>
      <c r="B34" s="24"/>
      <c r="C34" s="73"/>
      <c r="D34" s="74"/>
      <c r="E34" s="74"/>
      <c r="F34" s="75"/>
      <c r="G34" s="7"/>
      <c r="H34" s="7"/>
      <c r="I34" s="2">
        <f>B34</f>
        <v>0</v>
      </c>
      <c r="K34" s="35"/>
      <c r="L34" s="35"/>
      <c r="M34" s="35"/>
      <c r="N34" s="35"/>
      <c r="O34" s="35"/>
      <c r="P34" s="35"/>
      <c r="Q34" s="35"/>
      <c r="R34" s="35"/>
    </row>
    <row r="35" spans="1:18" ht="30" x14ac:dyDescent="0.25">
      <c r="A35" s="16" t="s">
        <v>27</v>
      </c>
      <c r="B35" s="2">
        <v>17062559</v>
      </c>
      <c r="C35" s="70" t="s">
        <v>54</v>
      </c>
      <c r="D35" s="71"/>
      <c r="E35" s="71"/>
      <c r="F35" s="72"/>
      <c r="G35" s="7"/>
      <c r="H35" s="7"/>
      <c r="I35" s="2">
        <f>B35</f>
        <v>17062559</v>
      </c>
      <c r="K35" s="35"/>
      <c r="L35" s="35"/>
      <c r="M35" s="35"/>
      <c r="N35" s="35"/>
      <c r="O35" s="35"/>
      <c r="P35" s="35"/>
      <c r="Q35" s="35"/>
      <c r="R35" s="35"/>
    </row>
    <row r="36" spans="1:18" x14ac:dyDescent="0.25">
      <c r="A36" s="39" t="s">
        <v>9</v>
      </c>
      <c r="B36" s="40"/>
      <c r="C36" s="40"/>
      <c r="D36" s="40"/>
      <c r="E36" s="40"/>
      <c r="F36" s="40"/>
      <c r="G36" s="40"/>
      <c r="H36" s="41"/>
      <c r="I36" s="2">
        <f>SUM(I33:I35)</f>
        <v>17062559</v>
      </c>
    </row>
    <row r="37" spans="1:18" x14ac:dyDescent="0.25">
      <c r="A37" s="64"/>
      <c r="B37" s="65"/>
      <c r="C37" s="65"/>
      <c r="D37" s="65"/>
      <c r="E37" s="65"/>
      <c r="F37" s="65"/>
      <c r="G37" s="65"/>
      <c r="H37" s="65"/>
      <c r="I37" s="66"/>
    </row>
    <row r="38" spans="1:18" x14ac:dyDescent="0.25">
      <c r="A38" s="67" t="s">
        <v>29</v>
      </c>
      <c r="B38" s="68"/>
      <c r="C38" s="68"/>
      <c r="D38" s="68"/>
      <c r="E38" s="68"/>
      <c r="F38" s="68"/>
      <c r="G38" s="68"/>
      <c r="H38" s="68"/>
      <c r="I38" s="69"/>
    </row>
    <row r="39" spans="1:18" x14ac:dyDescent="0.25">
      <c r="A39" s="11" t="s">
        <v>16</v>
      </c>
      <c r="B39" s="5" t="s">
        <v>20</v>
      </c>
      <c r="C39" s="44" t="s">
        <v>26</v>
      </c>
      <c r="D39" s="45"/>
      <c r="E39" s="45"/>
      <c r="F39" s="46"/>
      <c r="G39" s="5" t="s">
        <v>25</v>
      </c>
      <c r="H39" s="5" t="s">
        <v>12</v>
      </c>
      <c r="I39" s="5" t="s">
        <v>2</v>
      </c>
      <c r="K39" s="35" t="s">
        <v>47</v>
      </c>
      <c r="L39" s="35"/>
      <c r="M39" s="35"/>
      <c r="N39" s="35"/>
      <c r="O39" s="35"/>
      <c r="P39" s="35"/>
      <c r="Q39" s="35"/>
      <c r="R39" s="35"/>
    </row>
    <row r="40" spans="1:18" ht="60" x14ac:dyDescent="0.25">
      <c r="A40" s="29" t="s">
        <v>37</v>
      </c>
      <c r="B40" s="24"/>
      <c r="C40" s="36"/>
      <c r="D40" s="37"/>
      <c r="E40" s="37"/>
      <c r="F40" s="38"/>
      <c r="G40" s="25"/>
      <c r="H40" s="6">
        <f>B40*G40</f>
        <v>0</v>
      </c>
      <c r="I40" s="2">
        <f>B40+H40</f>
        <v>0</v>
      </c>
      <c r="K40" s="35"/>
      <c r="L40" s="35"/>
      <c r="M40" s="35"/>
      <c r="N40" s="35"/>
      <c r="O40" s="35"/>
      <c r="P40" s="35"/>
      <c r="Q40" s="35"/>
      <c r="R40" s="35"/>
    </row>
    <row r="41" spans="1:18" ht="30" x14ac:dyDescent="0.25">
      <c r="A41" s="29" t="s">
        <v>59</v>
      </c>
      <c r="B41" s="24"/>
      <c r="C41" s="36"/>
      <c r="D41" s="37"/>
      <c r="E41" s="37"/>
      <c r="F41" s="38"/>
      <c r="G41" s="17"/>
      <c r="H41" s="18"/>
      <c r="I41" s="2">
        <f>B41</f>
        <v>0</v>
      </c>
    </row>
    <row r="42" spans="1:18" ht="14.25" customHeight="1" x14ac:dyDescent="0.25">
      <c r="A42" s="58" t="s">
        <v>17</v>
      </c>
      <c r="B42" s="59"/>
      <c r="C42" s="59"/>
      <c r="D42" s="59"/>
      <c r="E42" s="59"/>
      <c r="F42" s="59"/>
      <c r="G42" s="59"/>
      <c r="H42" s="60"/>
      <c r="I42" s="9">
        <f>SUM(I40:I41)</f>
        <v>0</v>
      </c>
    </row>
    <row r="43" spans="1:18" x14ac:dyDescent="0.25">
      <c r="A43" s="64"/>
      <c r="B43" s="65"/>
      <c r="C43" s="65"/>
      <c r="D43" s="65"/>
      <c r="E43" s="65"/>
      <c r="F43" s="65"/>
      <c r="G43" s="65"/>
      <c r="H43" s="65"/>
      <c r="I43" s="66"/>
    </row>
    <row r="44" spans="1:18" x14ac:dyDescent="0.25">
      <c r="A44" s="61" t="s">
        <v>18</v>
      </c>
      <c r="B44" s="62"/>
      <c r="C44" s="62"/>
      <c r="D44" s="62"/>
      <c r="E44" s="62"/>
      <c r="F44" s="62"/>
      <c r="G44" s="62"/>
      <c r="H44" s="63"/>
      <c r="I44" s="2">
        <f>I12+I18+I24+I30+I36+I42</f>
        <v>17062559</v>
      </c>
    </row>
    <row r="46" spans="1:18" x14ac:dyDescent="0.25">
      <c r="A46" s="56" t="s">
        <v>58</v>
      </c>
      <c r="B46" s="56"/>
      <c r="C46" s="56"/>
      <c r="D46" s="56"/>
      <c r="E46" s="56"/>
      <c r="F46" s="56"/>
      <c r="G46" s="56"/>
      <c r="H46" s="56"/>
      <c r="I46" s="56"/>
    </row>
    <row r="48" spans="1:18" ht="214.5" customHeight="1" x14ac:dyDescent="0.25">
      <c r="A48" s="56" t="s">
        <v>52</v>
      </c>
      <c r="B48" s="56"/>
      <c r="C48" s="56"/>
      <c r="D48" s="56"/>
      <c r="E48" s="56"/>
      <c r="F48" s="56"/>
      <c r="G48" s="56"/>
      <c r="H48" s="56"/>
      <c r="I48" s="56"/>
    </row>
  </sheetData>
  <sheetProtection algorithmName="SHA-512" hashValue="BulilfBI1yIhPLHAgxReM9W7DmfsZpf30z66l+iym6lk3f9CZ3DxRlR2zyaiUfU55SbSz2yPw0e2Iqft2vaQBQ==" saltValue="7S0w5fHdLYfqUeOcZS+vKA==" spinCount="100000" sheet="1" selectLockedCells="1"/>
  <mergeCells count="44">
    <mergeCell ref="A13:I13"/>
    <mergeCell ref="A19:I19"/>
    <mergeCell ref="A25:I25"/>
    <mergeCell ref="A31:I31"/>
    <mergeCell ref="A37:I37"/>
    <mergeCell ref="C14:F14"/>
    <mergeCell ref="K14:R16"/>
    <mergeCell ref="C15:F15"/>
    <mergeCell ref="C16:F16"/>
    <mergeCell ref="C29:F29"/>
    <mergeCell ref="C28:F28"/>
    <mergeCell ref="C27:F27"/>
    <mergeCell ref="C17:F17"/>
    <mergeCell ref="A18:H18"/>
    <mergeCell ref="D20:F20"/>
    <mergeCell ref="K20:R22"/>
    <mergeCell ref="D21:F21"/>
    <mergeCell ref="D22:F22"/>
    <mergeCell ref="D23:F23"/>
    <mergeCell ref="A24:H24"/>
    <mergeCell ref="C26:F26"/>
    <mergeCell ref="K26:R26"/>
    <mergeCell ref="A1:I1"/>
    <mergeCell ref="K1:M1"/>
    <mergeCell ref="A2:I2"/>
    <mergeCell ref="K3:R5"/>
    <mergeCell ref="A12:H12"/>
    <mergeCell ref="K39:R40"/>
    <mergeCell ref="C40:F40"/>
    <mergeCell ref="C41:F41"/>
    <mergeCell ref="A42:H42"/>
    <mergeCell ref="A30:H30"/>
    <mergeCell ref="C32:F32"/>
    <mergeCell ref="K32:R35"/>
    <mergeCell ref="C35:F35"/>
    <mergeCell ref="A36:H36"/>
    <mergeCell ref="C33:F33"/>
    <mergeCell ref="C34:F34"/>
    <mergeCell ref="A44:H44"/>
    <mergeCell ref="A46:I46"/>
    <mergeCell ref="A48:I48"/>
    <mergeCell ref="A38:I38"/>
    <mergeCell ref="C39:F39"/>
    <mergeCell ref="A43:I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budget</vt:lpstr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LiBaire</dc:creator>
  <cp:lastModifiedBy>Sarria, Manuel (HT)</cp:lastModifiedBy>
  <dcterms:created xsi:type="dcterms:W3CDTF">2025-05-06T14:02:59Z</dcterms:created>
  <dcterms:modified xsi:type="dcterms:W3CDTF">2025-06-05T20:46:59Z</dcterms:modified>
</cp:coreProperties>
</file>