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amidadecounty-my.sharepoint.com/personal/mannys_miamidade_gov/Documents/2024 NOFO/NOFO/"/>
    </mc:Choice>
  </mc:AlternateContent>
  <xr:revisionPtr revIDLastSave="0" documentId="8_{764D7207-17B1-40D0-A356-71844FADD500}" xr6:coauthVersionLast="47" xr6:coauthVersionMax="47" xr10:uidLastSave="{00000000-0000-0000-0000-000000000000}"/>
  <bookViews>
    <workbookView xWindow="-120" yWindow="-120" windowWidth="20730" windowHeight="11040" xr2:uid="{E9943172-2D38-469D-AD4D-4DCAF1EA9BAA}"/>
  </bookViews>
  <sheets>
    <sheet name="Scores" sheetId="1" r:id="rId1"/>
    <sheet name="HUD Report" sheetId="2" r:id="rId2"/>
  </sheets>
  <definedNames>
    <definedName name="_xlnm._FilterDatabase" localSheetId="0" hidden="1">Scores!$A$1:$AG$40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2" l="1"/>
  <c r="P27" i="2" s="1"/>
  <c r="O23" i="2"/>
  <c r="P23" i="2" s="1"/>
  <c r="O22" i="2"/>
  <c r="P22" i="2" s="1"/>
  <c r="O15" i="2"/>
  <c r="P15" i="2" s="1"/>
  <c r="O14" i="2"/>
  <c r="P14" i="2" s="1"/>
  <c r="O10" i="2"/>
  <c r="P10" i="2" s="1"/>
  <c r="O7" i="2"/>
  <c r="P7" i="2" s="1"/>
  <c r="P5" i="2"/>
  <c r="P6" i="2"/>
  <c r="P8" i="2"/>
  <c r="P9" i="2"/>
  <c r="P11" i="2"/>
  <c r="P12" i="2"/>
  <c r="P13" i="2"/>
  <c r="P16" i="2"/>
  <c r="P17" i="2"/>
  <c r="P18" i="2"/>
  <c r="P19" i="2"/>
  <c r="P20" i="2"/>
  <c r="P21" i="2"/>
  <c r="P24" i="2"/>
  <c r="P25" i="2"/>
  <c r="P26" i="2"/>
  <c r="P28" i="2"/>
  <c r="P29" i="2"/>
  <c r="P30" i="2"/>
  <c r="P4" i="2"/>
  <c r="O4" i="2"/>
  <c r="O5" i="2"/>
  <c r="O6" i="2"/>
  <c r="O8" i="2"/>
  <c r="O9" i="2"/>
  <c r="O11" i="2"/>
  <c r="O12" i="2"/>
  <c r="O13" i="2"/>
  <c r="O16" i="2"/>
  <c r="O17" i="2"/>
  <c r="O18" i="2"/>
  <c r="O19" i="2"/>
  <c r="O20" i="2"/>
  <c r="O21" i="2"/>
  <c r="O24" i="2"/>
  <c r="O25" i="2"/>
  <c r="O26" i="2"/>
  <c r="O28" i="2"/>
  <c r="O29" i="2"/>
  <c r="O30" i="2"/>
  <c r="AC11" i="1"/>
  <c r="AC13" i="1"/>
  <c r="AF38" i="1" l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2" i="1"/>
  <c r="AF11" i="1"/>
  <c r="AE39" i="1"/>
  <c r="AD39" i="1"/>
  <c r="AC14" i="1"/>
  <c r="AC12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F39" i="1" l="1"/>
  <c r="AG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Sarria, Manuel (HT)</author>
  </authors>
  <commentList>
    <comment ref="H1" authorId="0" shapeId="0" xr:uid="{B427327C-1887-4102-8555-B457FF65C869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22c</t>
        </r>
      </text>
    </comment>
    <comment ref="J1" authorId="0" shapeId="0" xr:uid="{4BDBF337-78A8-47F8-8502-F589C168938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23c</t>
        </r>
      </text>
    </comment>
    <comment ref="L1" authorId="0" shapeId="0" xr:uid="{93B659AC-B86F-4FE1-965C-7971DD217FCB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19a</t>
        </r>
      </text>
    </comment>
    <comment ref="P1" authorId="0" shapeId="0" xr:uid="{56251926-0FCF-4D77-ADC2-166A02E30FBA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15</t>
        </r>
      </text>
    </comment>
    <comment ref="O2" authorId="0" shapeId="0" xr:uid="{B67BD78F-E1E7-45AD-9646-F926E132A74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34% SyS PM -         2023 NOFO req 33% points use objective criteria &amp; 20% used SyS PM</t>
        </r>
      </text>
    </comment>
    <comment ref="E25" authorId="1" shapeId="0" xr:uid="{83A1A642-EFEB-4A5E-8553-2253355A1431}">
      <text>
        <r>
          <rPr>
            <b/>
            <sz val="9"/>
            <color indexed="81"/>
            <rFont val="Tahoma"/>
            <charset val="1"/>
          </rPr>
          <t>Sarria, Manuel (HT):</t>
        </r>
        <r>
          <rPr>
            <sz val="9"/>
            <color indexed="81"/>
            <rFont val="Tahoma"/>
            <charset val="1"/>
          </rPr>
          <t xml:space="preserve">
use TH project</t>
        </r>
      </text>
    </comment>
    <comment ref="K27" authorId="1" shapeId="0" xr:uid="{5FEB252C-1400-463B-98B7-AC2BFA7DA1F8}">
      <text>
        <r>
          <rPr>
            <b/>
            <sz val="9"/>
            <color indexed="81"/>
            <rFont val="Tahoma"/>
            <charset val="1"/>
          </rPr>
          <t>Sarria, Manuel (HT):</t>
        </r>
        <r>
          <rPr>
            <sz val="9"/>
            <color indexed="81"/>
            <rFont val="Tahoma"/>
            <charset val="1"/>
          </rPr>
          <t xml:space="preserve">
Counting all people, if only households then formula would change</t>
        </r>
      </text>
    </comment>
  </commentList>
</comments>
</file>

<file path=xl/sharedStrings.xml><?xml version="1.0" encoding="utf-8"?>
<sst xmlns="http://schemas.openxmlformats.org/spreadsheetml/2006/main" count="509" uniqueCount="267">
  <si>
    <t>Tier</t>
  </si>
  <si>
    <t>Rank</t>
  </si>
  <si>
    <t>Applicant</t>
  </si>
  <si>
    <t>Project Name</t>
  </si>
  <si>
    <t>New Name</t>
  </si>
  <si>
    <t>Grant Number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</si>
  <si>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</si>
  <si>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Reallocated Funds</t>
  </si>
  <si>
    <t>Renewal Projects</t>
  </si>
  <si>
    <t xml:space="preserve">Carrfour </t>
  </si>
  <si>
    <t>Villa, Royalton, and Amistad Consolidation</t>
  </si>
  <si>
    <t xml:space="preserve">FL0362 </t>
  </si>
  <si>
    <t>PH</t>
  </si>
  <si>
    <t>NR</t>
  </si>
  <si>
    <t>Villa Aurora Consolidation</t>
  </si>
  <si>
    <t>Royalton Expansion</t>
  </si>
  <si>
    <t>Amistad</t>
  </si>
  <si>
    <t>Citrus</t>
  </si>
  <si>
    <t>Housing ACT Consolidation</t>
  </si>
  <si>
    <t xml:space="preserve">FL0195 </t>
  </si>
  <si>
    <t>Kolapi</t>
  </si>
  <si>
    <t>Harding, Bonita and Liberty Consolidation</t>
  </si>
  <si>
    <t xml:space="preserve">FL0389 </t>
  </si>
  <si>
    <t>Bonita Cove</t>
  </si>
  <si>
    <t>Liberty Village</t>
  </si>
  <si>
    <t>Harding Village</t>
  </si>
  <si>
    <t>Del Prado, Casa Matias and Karis Consolidation</t>
  </si>
  <si>
    <t>FL0390</t>
  </si>
  <si>
    <t>Del Prado Gardens</t>
  </si>
  <si>
    <t>Karis Village</t>
  </si>
  <si>
    <t>Casa Matias</t>
  </si>
  <si>
    <t>City of Miami</t>
  </si>
  <si>
    <t>Miami Homeless Assistance Program CE Consolidation</t>
  </si>
  <si>
    <t>FL0211L4D002215</t>
  </si>
  <si>
    <t>SSO</t>
  </si>
  <si>
    <t>Miami Beach</t>
  </si>
  <si>
    <t>City of Miami Beach Outreach</t>
  </si>
  <si>
    <t>FL0177L4D002215</t>
  </si>
  <si>
    <t>Montega Revamped</t>
  </si>
  <si>
    <t>FL0981L4D002200</t>
  </si>
  <si>
    <t>Camillus</t>
  </si>
  <si>
    <t>Granada PSH</t>
  </si>
  <si>
    <t>FL0982L4D002200</t>
  </si>
  <si>
    <t>DGCMHC</t>
  </si>
  <si>
    <t>Hope Gardens Consolidation</t>
  </si>
  <si>
    <t>FL0169L4D002215</t>
  </si>
  <si>
    <t>Northside Commons</t>
  </si>
  <si>
    <t>FL0918L4D002201</t>
  </si>
  <si>
    <t>CAHSD</t>
  </si>
  <si>
    <t>MDC Domestic Violence Rapid Re-Housing Project</t>
  </si>
  <si>
    <t>FL0919D4D002201</t>
  </si>
  <si>
    <t>VOA</t>
  </si>
  <si>
    <t>Hogar 2</t>
  </si>
  <si>
    <t>FL0191L4D002215</t>
  </si>
  <si>
    <t>Fellowship</t>
  </si>
  <si>
    <t>Coconut Grove 1 Consolidation</t>
  </si>
  <si>
    <t>FL0178L4D002215</t>
  </si>
  <si>
    <t>Community Connections Program</t>
  </si>
  <si>
    <t>FL0839L4D002203</t>
  </si>
  <si>
    <t>Ethyl Elan Apartments Consolidation</t>
  </si>
  <si>
    <t>FL0182L4D002215</t>
  </si>
  <si>
    <t>Right Directions</t>
  </si>
  <si>
    <t>FL0222L4D002215</t>
  </si>
  <si>
    <t>Archbishop Carroll Homes</t>
  </si>
  <si>
    <t>FL0311L4D002214</t>
  </si>
  <si>
    <t>Mother Seton PH</t>
  </si>
  <si>
    <t>FL0590L4D002207</t>
  </si>
  <si>
    <t>BWOM</t>
  </si>
  <si>
    <t>Better Way Apartments</t>
  </si>
  <si>
    <t>FL0170L4D002215</t>
  </si>
  <si>
    <t>Homestead Scattered Site</t>
  </si>
  <si>
    <t>FL0194L4D002215</t>
  </si>
  <si>
    <t>Better Way West Wing</t>
  </si>
  <si>
    <t>FL0313L4D002214</t>
  </si>
  <si>
    <t>Project Dade Cares PSH</t>
  </si>
  <si>
    <t>FL0655L4D002206</t>
  </si>
  <si>
    <t>Citrus Health Youth Housing Program</t>
  </si>
  <si>
    <t>FL0746L4D002204</t>
  </si>
  <si>
    <t>Joint TH &amp; PH-RRH</t>
  </si>
  <si>
    <t>Rivermont House</t>
  </si>
  <si>
    <t>FL0223L4D002215</t>
  </si>
  <si>
    <t>Direct Grantee</t>
  </si>
  <si>
    <t>THOP Expansion</t>
  </si>
  <si>
    <t>FL0492L4D002209</t>
  </si>
  <si>
    <t>Shaman</t>
  </si>
  <si>
    <t>FL0227L4D002215</t>
  </si>
  <si>
    <t>Shepherd's Court Samaritan</t>
  </si>
  <si>
    <t>FL0343L4D002211</t>
  </si>
  <si>
    <t>Little Haiti Consolidation</t>
  </si>
  <si>
    <t xml:space="preserve">Little Haiti, Little River and Coalition Consolidation </t>
  </si>
  <si>
    <t>FL0202L4D002215</t>
  </si>
  <si>
    <t>Brother Mathias</t>
  </si>
  <si>
    <t>FL0174L4D002215</t>
  </si>
  <si>
    <t>NHCMHC</t>
  </si>
  <si>
    <t>J. Moss Consolidation</t>
  </si>
  <si>
    <t>FL0312L4D002214</t>
  </si>
  <si>
    <t>Hogar I</t>
  </si>
  <si>
    <t>FL0192L4D002215</t>
  </si>
  <si>
    <t>Marie Toussaint</t>
  </si>
  <si>
    <t>FL0206L4D002215</t>
  </si>
  <si>
    <t>Mayfair</t>
  </si>
  <si>
    <t>FL0209L4D002215</t>
  </si>
  <si>
    <t>Verde Gardens</t>
  </si>
  <si>
    <t>FL0344L4D002211</t>
  </si>
  <si>
    <t>Partners for Homes</t>
  </si>
  <si>
    <t>FL0218L4D002215</t>
  </si>
  <si>
    <t>Brother Keily Consolidation</t>
  </si>
  <si>
    <t>FL0703L4D002205</t>
  </si>
  <si>
    <t>NR = Not Rated pursuant to the rating, ranking and reallocation policy</t>
  </si>
  <si>
    <t>CES referrals for RRH, PSH &amp; TH:RRH</t>
  </si>
  <si>
    <t>10 pts</t>
  </si>
  <si>
    <t>Board includes lived expertise</t>
  </si>
  <si>
    <t>Program has process for col-lecting feedback from lived expertise</t>
  </si>
  <si>
    <t>Program has reviewed P&amp;P with racial equity lens &amp; est. plan to increase equity</t>
  </si>
  <si>
    <t>Program has reviewed program outcome with a racial equity lens</t>
  </si>
  <si>
    <t>Program has identified changes needed to make project more equitable</t>
  </si>
  <si>
    <t>Program using HMIS to review data &amp; outcomesby race</t>
  </si>
  <si>
    <t>CoC Monitoring Score</t>
  </si>
  <si>
    <t>12 pts</t>
  </si>
  <si>
    <t>8 pts</t>
  </si>
  <si>
    <t>1 pt</t>
  </si>
  <si>
    <t>5 pts</t>
  </si>
  <si>
    <t>3 pts</t>
  </si>
  <si>
    <t xml:space="preserve">15 pts </t>
  </si>
  <si>
    <t>100 Point Scale + 5 Bonus Points possible</t>
  </si>
  <si>
    <t xml:space="preserve">5 pts </t>
  </si>
  <si>
    <t xml:space="preserve"> Program staff demo-graphics repre-sent pop demo-graphics</t>
  </si>
  <si>
    <r>
      <rPr>
        <b/>
        <sz val="11"/>
        <color rgb="FFFF0000"/>
        <rFont val="Calibri"/>
        <family val="2"/>
        <scheme val="minor"/>
      </rPr>
      <t>VII.</t>
    </r>
    <r>
      <rPr>
        <b/>
        <sz val="11"/>
        <rFont val="Calibri"/>
        <family val="2"/>
        <scheme val="minor"/>
      </rPr>
      <t xml:space="preserve"> Increase Earned income for Leavers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</si>
  <si>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VI. </t>
    </r>
    <r>
      <rPr>
        <b/>
        <sz val="11"/>
        <rFont val="Calibri"/>
        <family val="2"/>
        <scheme val="minor"/>
      </rPr>
      <t>Increase non-employ-ment income for Stayers &gt;/=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</si>
  <si>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V. </t>
    </r>
    <r>
      <rPr>
        <b/>
        <sz val="11"/>
        <rFont val="Calibri"/>
        <family val="2"/>
        <scheme val="minor"/>
      </rPr>
      <t>Increase Earned income for Stayers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</si>
  <si>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IV. </t>
    </r>
    <r>
      <rPr>
        <b/>
        <sz val="11"/>
        <rFont val="Calibri"/>
        <family val="2"/>
        <scheme val="minor"/>
      </rPr>
      <t>Returns to Home-lessness &lt;/=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</si>
  <si>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III.       </t>
    </r>
    <r>
      <rPr>
        <b/>
        <sz val="11"/>
        <rFont val="Calibri"/>
        <family val="2"/>
        <scheme val="minor"/>
      </rPr>
      <t>Exits to PH &amp; PH retention  &gt;/= 90% for RRH, PSH &amp; TH:RRH</t>
    </r>
  </si>
  <si>
    <r>
      <rPr>
        <b/>
        <sz val="11"/>
        <color rgb="FFFF0000"/>
        <rFont val="Calibri"/>
        <family val="2"/>
        <scheme val="minor"/>
      </rPr>
      <t xml:space="preserve">II.    </t>
    </r>
    <r>
      <rPr>
        <b/>
        <sz val="11"/>
        <rFont val="Calibri"/>
        <family val="2"/>
        <scheme val="minor"/>
      </rPr>
      <t>Length of Stay &lt;/= 180 days for TH:RRH</t>
    </r>
  </si>
  <si>
    <r>
      <rPr>
        <b/>
        <sz val="11"/>
        <color rgb="FFFF0000"/>
        <rFont val="Calibri"/>
        <family val="2"/>
        <scheme val="minor"/>
      </rPr>
      <t xml:space="preserve">I.  </t>
    </r>
    <r>
      <rPr>
        <b/>
        <sz val="11"/>
        <rFont val="Calibri"/>
        <family val="2"/>
        <scheme val="minor"/>
      </rPr>
      <t xml:space="preserve">    Move-in &lt;/= 30 days for RRH &amp; PSH</t>
    </r>
  </si>
  <si>
    <r>
      <rPr>
        <b/>
        <sz val="11"/>
        <color rgb="FFFF0000"/>
        <rFont val="Calibri"/>
        <family val="2"/>
        <scheme val="minor"/>
      </rPr>
      <t>VIII.</t>
    </r>
    <r>
      <rPr>
        <b/>
        <sz val="11"/>
        <rFont val="Calibri"/>
        <family val="2"/>
        <scheme val="minor"/>
      </rPr>
      <t xml:space="preserve"> Increase non-employ-ment income for Leavers &gt;/= 10% for RRH, PSH &amp; TH:RRH</t>
    </r>
  </si>
  <si>
    <t xml:space="preserve"> Housing First Low Barrier for RRH, PSH &amp; TH:RRH</t>
  </si>
  <si>
    <t>Annual Renewal Amount (from GIW)</t>
  </si>
  <si>
    <t>Amount Requested</t>
  </si>
  <si>
    <r>
      <rPr>
        <b/>
        <sz val="11"/>
        <color rgb="FFFF0000"/>
        <rFont val="Calibri"/>
        <family val="2"/>
        <scheme val="minor"/>
      </rPr>
      <t xml:space="preserve"> IX. </t>
    </r>
    <r>
      <rPr>
        <b/>
        <sz val="11"/>
        <rFont val="Calibri"/>
        <family val="2"/>
        <scheme val="minor"/>
      </rPr>
      <t xml:space="preserve">     High Needs Pop for RRH, PSH &amp; TH:RRH (Prior Living Sit.: Place Not Meant...)</t>
    </r>
  </si>
  <si>
    <t xml:space="preserve"> Existing projects spend all allocated funds for RRH, PSH &amp; TH:RRH</t>
  </si>
  <si>
    <t>CoC Number:</t>
  </si>
  <si>
    <t>FL-600</t>
  </si>
  <si>
    <t>CoC Name:</t>
  </si>
  <si>
    <t>Miami-Dade County CoC</t>
  </si>
  <si>
    <t>Date:</t>
  </si>
  <si>
    <t>CoC Competition Year</t>
  </si>
  <si>
    <t>Project-Grant Number</t>
  </si>
  <si>
    <t>Project PIN</t>
  </si>
  <si>
    <t>Recipient Name (LOCCS)</t>
  </si>
  <si>
    <t>Project Name (esnaps)</t>
  </si>
  <si>
    <t>Project Component (esnaps)</t>
  </si>
  <si>
    <t>Project Subtype (esnaps)</t>
  </si>
  <si>
    <t>Term (Months) (LOCCS)</t>
  </si>
  <si>
    <t>POP Start Date (LOCCS)</t>
  </si>
  <si>
    <t>POP End Date (LOCCS)</t>
  </si>
  <si>
    <t>Total Original Contracted (LOCCS)</t>
  </si>
  <si>
    <t>Total Current Contracted (LOCCS)</t>
  </si>
  <si>
    <t>Total Balance (LOCCS)</t>
  </si>
  <si>
    <t>Tech Change or Recaptured Total</t>
  </si>
  <si>
    <t>FL0169L4D002114</t>
  </si>
  <si>
    <t>FL0169</t>
  </si>
  <si>
    <t>MIAMI DADE HOUSING AGENCY</t>
  </si>
  <si>
    <t>PSH</t>
  </si>
  <si>
    <t>FL0918L4D002100</t>
  </si>
  <si>
    <t>FL0918</t>
  </si>
  <si>
    <t>FL0191L4D002114</t>
  </si>
  <si>
    <t>FL0191</t>
  </si>
  <si>
    <t>FL0178L4D002114</t>
  </si>
  <si>
    <t>FL0178</t>
  </si>
  <si>
    <t>Coconut Grove 1</t>
  </si>
  <si>
    <t>FL0839L4D002102</t>
  </si>
  <si>
    <t>FL0839</t>
  </si>
  <si>
    <t>FL0182L4D002114</t>
  </si>
  <si>
    <t>FL0182</t>
  </si>
  <si>
    <t>FL0222L4D002114</t>
  </si>
  <si>
    <t>FL0222</t>
  </si>
  <si>
    <t>FL0311L4D002113</t>
  </si>
  <si>
    <t>FL0311</t>
  </si>
  <si>
    <t>FL0590L4D002106</t>
  </si>
  <si>
    <t>FL0590</t>
  </si>
  <si>
    <t>FL0170L4D002114</t>
  </si>
  <si>
    <t>FL0170</t>
  </si>
  <si>
    <t>FL0194L4D002114</t>
  </si>
  <si>
    <t>FL0194</t>
  </si>
  <si>
    <t>FL0313L4D002113</t>
  </si>
  <si>
    <t>FL0313</t>
  </si>
  <si>
    <t>FL0655L4D002105</t>
  </si>
  <si>
    <t>FL0655</t>
  </si>
  <si>
    <t>FL0746L4D002103</t>
  </si>
  <si>
    <t>FL0746</t>
  </si>
  <si>
    <t>FL0223L4D002114</t>
  </si>
  <si>
    <t>FL0223</t>
  </si>
  <si>
    <t>CARRFOUR CORPORATION</t>
  </si>
  <si>
    <t>FL0492L4D002108</t>
  </si>
  <si>
    <t>FL0492</t>
  </si>
  <si>
    <t>Transition to Homeownership (THOP)</t>
  </si>
  <si>
    <t>RRH</t>
  </si>
  <si>
    <t>FL0227L4D002114</t>
  </si>
  <si>
    <t>FL0227</t>
  </si>
  <si>
    <t>FL0343L4D002110</t>
  </si>
  <si>
    <t>FL0343</t>
  </si>
  <si>
    <t>FL0202L4D002114</t>
  </si>
  <si>
    <t>FL0202</t>
  </si>
  <si>
    <t>Little Haiti</t>
  </si>
  <si>
    <t>FL0174L4D002114</t>
  </si>
  <si>
    <t>FL0174</t>
  </si>
  <si>
    <t>FL0312L4D002113</t>
  </si>
  <si>
    <t>FL0312</t>
  </si>
  <si>
    <t>FL0192L4D002114</t>
  </si>
  <si>
    <t>FL0192</t>
  </si>
  <si>
    <t>VOLUNTEERS OF AMERICA OF FLORIDA INC</t>
  </si>
  <si>
    <t>FL0206L4D002114</t>
  </si>
  <si>
    <t>FL0206</t>
  </si>
  <si>
    <t>FL0209L4D002114</t>
  </si>
  <si>
    <t>FL0209</t>
  </si>
  <si>
    <t>FL0344L4D002110</t>
  </si>
  <si>
    <t>FL0344</t>
  </si>
  <si>
    <t>FL0218L4D002114</t>
  </si>
  <si>
    <t>FL0218</t>
  </si>
  <si>
    <t>FL0703L4D002104</t>
  </si>
  <si>
    <t>FL0703</t>
  </si>
  <si>
    <t>FL0177L4D002114</t>
  </si>
  <si>
    <t>FL0177</t>
  </si>
  <si>
    <t>FL0181L4D002114</t>
  </si>
  <si>
    <t>FL0181</t>
  </si>
  <si>
    <t>FL0185L4D002114</t>
  </si>
  <si>
    <t>FL0185</t>
  </si>
  <si>
    <t>FL0195L4D002114</t>
  </si>
  <si>
    <t>FL0195</t>
  </si>
  <si>
    <t>FL0211</t>
  </si>
  <si>
    <t>FL0228L4D002114</t>
  </si>
  <si>
    <t>FL0228</t>
  </si>
  <si>
    <t>Shepherd House</t>
  </si>
  <si>
    <t>FL0362L4D002112</t>
  </si>
  <si>
    <t>FL0362</t>
  </si>
  <si>
    <t>FL0389L4D002109</t>
  </si>
  <si>
    <t>FL0389</t>
  </si>
  <si>
    <t>FL0390L4D002109</t>
  </si>
  <si>
    <t>FL0431L4D002110</t>
  </si>
  <si>
    <t>FL0431</t>
  </si>
  <si>
    <t>FL0442L4D002110</t>
  </si>
  <si>
    <t>FL0442</t>
  </si>
  <si>
    <t>FL0443L4D002110</t>
  </si>
  <si>
    <t>FL0443</t>
  </si>
  <si>
    <t>Little Riverbend Consolidation</t>
  </si>
  <si>
    <t>FL0484L4D002108</t>
  </si>
  <si>
    <t>FL0484</t>
  </si>
  <si>
    <t>FL0587L4D002106</t>
  </si>
  <si>
    <t>FL0587</t>
  </si>
  <si>
    <t>Coalition Lift</t>
  </si>
  <si>
    <t>FL0656L4D002105</t>
  </si>
  <si>
    <t>FL0656</t>
  </si>
  <si>
    <t>FL0657L4D002105</t>
  </si>
  <si>
    <t>FL0657</t>
  </si>
  <si>
    <t>FL0747L4D002103</t>
  </si>
  <si>
    <t>FL0747</t>
  </si>
  <si>
    <t>Camillus HUD RRH</t>
  </si>
  <si>
    <t>FL0748L4D002103</t>
  </si>
  <si>
    <t>FL0748</t>
  </si>
  <si>
    <t>Moving Forward 2018 RRH</t>
  </si>
  <si>
    <t>FL0838L4D002102</t>
  </si>
  <si>
    <t>FL0838</t>
  </si>
  <si>
    <t>Montega</t>
  </si>
  <si>
    <t>FL0919D4D002100</t>
  </si>
  <si>
    <t>FL0919</t>
  </si>
  <si>
    <t>Bonus: PSH programs with a Restrictive Convenant+DV Bonus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</si>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</sst>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164" fontId="2" fillId="0" borderId="0" xfId="0" applyNumberFormat="1" applyFont="1"/>
    <xf numFmtId="0" fontId="0" fillId="0" borderId="4" xfId="0" applyBorder="1"/>
    <xf numFmtId="1" fontId="1" fillId="0" borderId="6" xfId="0" applyNumberFormat="1" applyFont="1" applyBorder="1" applyAlignment="1">
      <alignment horizontal="center"/>
    </xf>
    <xf numFmtId="164" fontId="1" fillId="5" borderId="7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/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1" fillId="5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4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" fontId="1" fillId="6" borderId="2" xfId="0" applyNumberFormat="1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wrapText="1"/>
    </xf>
    <xf numFmtId="0" fontId="3" fillId="5" borderId="17" xfId="0" applyFont="1" applyFill="1" applyBorder="1" applyAlignment="1">
      <alignment horizontal="center" vertical="center" wrapText="1"/>
    </xf>
    <xf numFmtId="14" fontId="3" fillId="6" borderId="2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6" borderId="19" xfId="0" applyFill="1" applyBorder="1" applyAlignment="1">
      <alignment horizontal="center" vertical="center"/>
    </xf>
    <xf numFmtId="0" fontId="0" fillId="6" borderId="19" xfId="0" applyFill="1" applyBorder="1"/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/>
    <xf numFmtId="165" fontId="0" fillId="0" borderId="2" xfId="0" applyNumberFormat="1" applyBorder="1"/>
    <xf numFmtId="0" fontId="8" fillId="0" borderId="2" xfId="0" applyFont="1" applyBorder="1"/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/>
    <xf numFmtId="165" fontId="0" fillId="4" borderId="2" xfId="0" applyNumberFormat="1" applyFill="1" applyBorder="1"/>
    <xf numFmtId="2" fontId="0" fillId="0" borderId="2" xfId="0" applyNumberFormat="1" applyBorder="1" applyAlignment="1">
      <alignment horizontal="center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0" xfId="0" applyFill="1"/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4" xfId="0" applyFill="1" applyBorder="1"/>
    <xf numFmtId="0" fontId="0" fillId="6" borderId="2" xfId="0" applyFill="1" applyBorder="1"/>
    <xf numFmtId="1" fontId="1" fillId="0" borderId="2" xfId="0" applyNumberFormat="1" applyFont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65D1-FCC9-4F9D-BE0F-482909CAF9CD}">
  <dimension ref="A1:AG42"/>
  <sheetViews>
    <sheetView tabSelected="1" topLeftCell="A18" workbookViewId="0">
      <pane xSplit="4" topLeftCell="H1" activePane="topRight" state="frozen"/>
      <selection pane="topRight" activeCell="H23" sqref="H23"/>
    </sheetView>
  </sheetViews>
  <sheetFormatPr defaultRowHeight="15" x14ac:dyDescent="0.25"/>
  <cols>
    <col min="1" max="1" width="6.140625" customWidth="1"/>
    <col min="2" max="2" width="5.7109375" customWidth="1"/>
    <col min="3" max="3" width="12.7109375" bestFit="1" customWidth="1"/>
    <col min="4" max="4" width="36" customWidth="1"/>
    <col min="5" max="5" width="18.140625" customWidth="1"/>
    <col min="6" max="6" width="16.28515625" customWidth="1"/>
    <col min="7" max="7" width="11.28515625" customWidth="1"/>
    <col min="8" max="24" width="9.140625" customWidth="1"/>
    <col min="25" max="25" width="9.5703125" customWidth="1"/>
    <col min="26" max="26" width="9.140625" customWidth="1"/>
    <col min="27" max="27" width="11" customWidth="1"/>
    <col min="28" max="28" width="10.5703125" style="21" customWidth="1"/>
    <col min="29" max="29" width="9.140625" style="21"/>
    <col min="30" max="32" width="11.140625" customWidth="1"/>
    <col min="33" max="33" width="16.28515625" style="6" bestFit="1" customWidth="1"/>
    <col min="34" max="34" width="11.140625" bestFit="1" customWidth="1"/>
  </cols>
  <sheetData>
    <row r="1" spans="1:33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133</v>
      </c>
      <c r="I1" s="4" t="s">
        <v>132</v>
      </c>
      <c r="J1" s="2" t="s">
        <v>131</v>
      </c>
      <c r="K1" s="2" t="s">
        <v>130</v>
      </c>
      <c r="L1" s="2" t="s">
        <v>129</v>
      </c>
      <c r="M1" s="2" t="s">
        <v>128</v>
      </c>
      <c r="N1" s="2" t="s">
        <v>127</v>
      </c>
      <c r="O1" s="2" t="s">
        <v>134</v>
      </c>
      <c r="P1" s="2" t="s">
        <v>138</v>
      </c>
      <c r="Q1" s="2" t="s">
        <v>135</v>
      </c>
      <c r="R1" s="2" t="s">
        <v>139</v>
      </c>
      <c r="S1" s="2" t="s">
        <v>109</v>
      </c>
      <c r="T1" s="2" t="s">
        <v>126</v>
      </c>
      <c r="U1" s="2" t="s">
        <v>111</v>
      </c>
      <c r="V1" s="2" t="s">
        <v>112</v>
      </c>
      <c r="W1" s="5" t="s">
        <v>113</v>
      </c>
      <c r="X1" s="5" t="s">
        <v>114</v>
      </c>
      <c r="Y1" s="2" t="s">
        <v>115</v>
      </c>
      <c r="Z1" s="5" t="s">
        <v>116</v>
      </c>
      <c r="AA1" s="2" t="s">
        <v>117</v>
      </c>
      <c r="AB1" s="2" t="s">
        <v>265</v>
      </c>
      <c r="AC1" s="39" t="s">
        <v>124</v>
      </c>
      <c r="AD1" s="2" t="s">
        <v>136</v>
      </c>
      <c r="AE1" s="38" t="s">
        <v>7</v>
      </c>
      <c r="AF1" s="38" t="s">
        <v>137</v>
      </c>
    </row>
    <row r="2" spans="1:33" ht="15" customHeight="1" x14ac:dyDescent="0.25">
      <c r="A2" s="7"/>
      <c r="B2" s="69" t="s">
        <v>8</v>
      </c>
      <c r="C2" s="70"/>
      <c r="D2" s="70"/>
      <c r="E2" s="70"/>
      <c r="F2" s="70"/>
      <c r="G2" s="71"/>
      <c r="H2" s="24" t="s">
        <v>110</v>
      </c>
      <c r="I2" s="24" t="s">
        <v>110</v>
      </c>
      <c r="J2" s="24" t="s">
        <v>118</v>
      </c>
      <c r="K2" s="24" t="s">
        <v>119</v>
      </c>
      <c r="L2" s="24" t="s">
        <v>120</v>
      </c>
      <c r="M2" s="24" t="s">
        <v>120</v>
      </c>
      <c r="N2" s="24" t="s">
        <v>120</v>
      </c>
      <c r="O2" s="24" t="s">
        <v>120</v>
      </c>
      <c r="P2" s="24" t="s">
        <v>110</v>
      </c>
      <c r="Q2" s="24" t="s">
        <v>110</v>
      </c>
      <c r="R2" s="24" t="s">
        <v>121</v>
      </c>
      <c r="S2" s="24" t="s">
        <v>121</v>
      </c>
      <c r="T2" s="24" t="s">
        <v>122</v>
      </c>
      <c r="U2" s="24" t="s">
        <v>122</v>
      </c>
      <c r="V2" s="24" t="s">
        <v>122</v>
      </c>
      <c r="W2" s="24" t="s">
        <v>122</v>
      </c>
      <c r="X2" s="24" t="s">
        <v>122</v>
      </c>
      <c r="Y2" s="24" t="s">
        <v>122</v>
      </c>
      <c r="Z2" s="24" t="s">
        <v>122</v>
      </c>
      <c r="AA2" s="24" t="s">
        <v>123</v>
      </c>
      <c r="AB2" s="24" t="s">
        <v>125</v>
      </c>
      <c r="AC2" s="23">
        <v>100</v>
      </c>
      <c r="AD2" s="8"/>
      <c r="AE2" s="8"/>
      <c r="AF2" s="8"/>
      <c r="AG2" s="9"/>
    </row>
    <row r="3" spans="1:33" x14ac:dyDescent="0.25">
      <c r="A3" s="26"/>
      <c r="B3" s="10"/>
      <c r="C3" s="60" t="s">
        <v>9</v>
      </c>
      <c r="D3" s="61" t="s">
        <v>10</v>
      </c>
      <c r="E3" s="64"/>
      <c r="F3" s="62" t="s">
        <v>11</v>
      </c>
      <c r="G3" s="63" t="s">
        <v>12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66"/>
      <c r="AC3" s="11" t="s">
        <v>13</v>
      </c>
      <c r="AD3" s="12"/>
      <c r="AE3" s="12"/>
      <c r="AF3" s="12"/>
    </row>
    <row r="4" spans="1:33" x14ac:dyDescent="0.25">
      <c r="A4" s="26"/>
      <c r="B4" s="10"/>
      <c r="C4" s="60" t="s">
        <v>17</v>
      </c>
      <c r="D4" s="60" t="s">
        <v>18</v>
      </c>
      <c r="E4" s="65"/>
      <c r="F4" s="62" t="s">
        <v>19</v>
      </c>
      <c r="G4" s="63" t="s">
        <v>12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66"/>
      <c r="AC4" s="11" t="s">
        <v>13</v>
      </c>
      <c r="AD4" s="12"/>
      <c r="AE4" s="12"/>
      <c r="AF4" s="12"/>
    </row>
    <row r="5" spans="1:33" x14ac:dyDescent="0.25">
      <c r="A5" s="26"/>
      <c r="B5" s="10"/>
      <c r="C5" s="60" t="s">
        <v>9</v>
      </c>
      <c r="D5" s="60" t="s">
        <v>21</v>
      </c>
      <c r="E5" s="65"/>
      <c r="F5" s="62" t="s">
        <v>22</v>
      </c>
      <c r="G5" s="63" t="s">
        <v>12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66"/>
      <c r="AC5" s="11" t="s">
        <v>13</v>
      </c>
      <c r="AD5" s="12"/>
      <c r="AE5" s="12"/>
      <c r="AF5" s="12"/>
    </row>
    <row r="6" spans="1:33" x14ac:dyDescent="0.25">
      <c r="A6" s="26"/>
      <c r="B6" s="10"/>
      <c r="C6" s="60" t="s">
        <v>9</v>
      </c>
      <c r="D6" s="60" t="s">
        <v>26</v>
      </c>
      <c r="E6" s="61"/>
      <c r="F6" s="62" t="s">
        <v>27</v>
      </c>
      <c r="G6" s="63" t="s">
        <v>12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66"/>
      <c r="AC6" s="11" t="s">
        <v>13</v>
      </c>
      <c r="AD6" s="12"/>
      <c r="AE6" s="12"/>
      <c r="AF6" s="12"/>
    </row>
    <row r="7" spans="1:33" x14ac:dyDescent="0.25">
      <c r="A7" s="26"/>
      <c r="B7" s="10"/>
      <c r="C7" s="13" t="s">
        <v>31</v>
      </c>
      <c r="D7" s="13" t="s">
        <v>32</v>
      </c>
      <c r="E7" s="13"/>
      <c r="F7" s="14" t="s">
        <v>33</v>
      </c>
      <c r="G7" s="28" t="s">
        <v>34</v>
      </c>
      <c r="H7" s="31"/>
      <c r="I7" s="31"/>
      <c r="J7" s="31"/>
      <c r="K7" s="31"/>
      <c r="L7" s="31"/>
      <c r="M7" s="31"/>
      <c r="N7" s="3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  <c r="AB7" s="66"/>
      <c r="AC7" s="11" t="s">
        <v>13</v>
      </c>
      <c r="AD7" s="12"/>
      <c r="AE7" s="12"/>
      <c r="AF7" s="12"/>
    </row>
    <row r="8" spans="1:33" x14ac:dyDescent="0.25">
      <c r="A8" s="26"/>
      <c r="B8" s="10"/>
      <c r="C8" s="13" t="s">
        <v>35</v>
      </c>
      <c r="D8" s="13" t="s">
        <v>36</v>
      </c>
      <c r="E8" s="13"/>
      <c r="F8" s="14" t="s">
        <v>37</v>
      </c>
      <c r="G8" s="28" t="s">
        <v>34</v>
      </c>
      <c r="H8" s="31"/>
      <c r="I8" s="31"/>
      <c r="J8" s="31"/>
      <c r="K8" s="31"/>
      <c r="L8" s="31"/>
      <c r="M8" s="31"/>
      <c r="N8" s="33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5"/>
      <c r="AB8" s="66"/>
      <c r="AC8" s="11" t="s">
        <v>13</v>
      </c>
      <c r="AD8" s="12"/>
      <c r="AE8" s="12"/>
      <c r="AF8" s="12"/>
    </row>
    <row r="9" spans="1:33" x14ac:dyDescent="0.25">
      <c r="A9" s="26"/>
      <c r="B9" s="10"/>
      <c r="C9" s="13" t="s">
        <v>17</v>
      </c>
      <c r="D9" s="13" t="s">
        <v>38</v>
      </c>
      <c r="E9" s="13"/>
      <c r="F9" s="14" t="s">
        <v>39</v>
      </c>
      <c r="G9" s="28" t="s">
        <v>12</v>
      </c>
      <c r="H9" s="31"/>
      <c r="I9" s="31"/>
      <c r="J9" s="31"/>
      <c r="K9" s="31"/>
      <c r="L9" s="31"/>
      <c r="M9" s="31"/>
      <c r="N9" s="3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5"/>
      <c r="AB9" s="40"/>
      <c r="AC9" s="27" t="s">
        <v>13</v>
      </c>
      <c r="AD9" s="12"/>
      <c r="AE9" s="12"/>
      <c r="AF9" s="12"/>
    </row>
    <row r="10" spans="1:33" x14ac:dyDescent="0.25">
      <c r="A10" s="26"/>
      <c r="B10" s="10"/>
      <c r="C10" s="13" t="s">
        <v>40</v>
      </c>
      <c r="D10" s="13" t="s">
        <v>41</v>
      </c>
      <c r="E10" s="13"/>
      <c r="F10" s="14" t="s">
        <v>42</v>
      </c>
      <c r="G10" s="28" t="s">
        <v>12</v>
      </c>
      <c r="H10" s="31"/>
      <c r="I10" s="31"/>
      <c r="J10" s="31"/>
      <c r="K10" s="31"/>
      <c r="L10" s="31"/>
      <c r="M10" s="31"/>
      <c r="N10" s="3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5"/>
      <c r="AB10" s="40"/>
      <c r="AC10" s="27" t="s">
        <v>13</v>
      </c>
      <c r="AD10" s="12"/>
      <c r="AE10" s="12"/>
      <c r="AF10" s="12"/>
    </row>
    <row r="11" spans="1:33" x14ac:dyDescent="0.25">
      <c r="A11" s="26"/>
      <c r="B11" s="10"/>
      <c r="C11" s="13" t="s">
        <v>43</v>
      </c>
      <c r="D11" s="13" t="s">
        <v>44</v>
      </c>
      <c r="E11" s="13"/>
      <c r="F11" s="14" t="s">
        <v>45</v>
      </c>
      <c r="G11" s="28" t="s">
        <v>12</v>
      </c>
      <c r="H11" s="36">
        <v>10</v>
      </c>
      <c r="I11" s="37"/>
      <c r="J11" s="36">
        <v>12</v>
      </c>
      <c r="K11" s="36">
        <v>8</v>
      </c>
      <c r="L11" s="36">
        <v>0</v>
      </c>
      <c r="M11" s="36">
        <v>1</v>
      </c>
      <c r="N11" s="36">
        <v>0</v>
      </c>
      <c r="O11" s="36">
        <v>0</v>
      </c>
      <c r="P11" s="36">
        <v>10</v>
      </c>
      <c r="Q11" s="36">
        <v>10</v>
      </c>
      <c r="R11" s="36">
        <v>5</v>
      </c>
      <c r="S11" s="36">
        <v>5</v>
      </c>
      <c r="T11" s="36"/>
      <c r="U11" s="36"/>
      <c r="V11" s="36"/>
      <c r="W11" s="36"/>
      <c r="X11" s="36"/>
      <c r="Y11" s="36"/>
      <c r="Z11" s="36"/>
      <c r="AA11" s="59">
        <v>15</v>
      </c>
      <c r="AB11" s="40"/>
      <c r="AC11" s="27">
        <f>SUM(H11:AB11)</f>
        <v>76</v>
      </c>
      <c r="AD11" s="12"/>
      <c r="AE11" s="12"/>
      <c r="AF11" s="12">
        <f>SUM(AD11)-AE11</f>
        <v>0</v>
      </c>
    </row>
    <row r="12" spans="1:33" x14ac:dyDescent="0.25">
      <c r="A12" s="26"/>
      <c r="B12" s="10"/>
      <c r="C12" s="13" t="s">
        <v>9</v>
      </c>
      <c r="D12" s="13" t="s">
        <v>46</v>
      </c>
      <c r="E12" s="13"/>
      <c r="F12" s="14" t="s">
        <v>47</v>
      </c>
      <c r="G12" s="28" t="s">
        <v>12</v>
      </c>
      <c r="H12" s="36">
        <v>10</v>
      </c>
      <c r="I12" s="37"/>
      <c r="J12" s="36">
        <v>12</v>
      </c>
      <c r="K12" s="36">
        <v>8</v>
      </c>
      <c r="L12" s="36">
        <v>0</v>
      </c>
      <c r="M12" s="36">
        <v>0</v>
      </c>
      <c r="N12" s="36">
        <v>0</v>
      </c>
      <c r="O12" s="36">
        <v>0</v>
      </c>
      <c r="P12" s="36">
        <v>10</v>
      </c>
      <c r="Q12" s="36">
        <v>10</v>
      </c>
      <c r="R12" s="36">
        <v>5</v>
      </c>
      <c r="S12" s="36">
        <v>5</v>
      </c>
      <c r="T12" s="36"/>
      <c r="U12" s="36"/>
      <c r="V12" s="36"/>
      <c r="W12" s="36"/>
      <c r="X12" s="36"/>
      <c r="Y12" s="36"/>
      <c r="Z12" s="36"/>
      <c r="AA12" s="59">
        <v>15</v>
      </c>
      <c r="AB12" s="40"/>
      <c r="AC12" s="27">
        <f t="shared" ref="AC12:AC38" si="0">SUM(H12:AB12)</f>
        <v>75</v>
      </c>
      <c r="AD12" s="12"/>
      <c r="AE12" s="12"/>
      <c r="AF12" s="12">
        <f>SUM(AD12)-AE12</f>
        <v>0</v>
      </c>
    </row>
    <row r="13" spans="1:33" x14ac:dyDescent="0.25">
      <c r="A13" s="26"/>
      <c r="B13" s="64"/>
      <c r="C13" s="60" t="s">
        <v>48</v>
      </c>
      <c r="D13" s="60" t="s">
        <v>49</v>
      </c>
      <c r="E13" s="60"/>
      <c r="F13" s="62" t="s">
        <v>50</v>
      </c>
      <c r="G13" s="63" t="s">
        <v>12</v>
      </c>
      <c r="H13" s="36">
        <v>10</v>
      </c>
      <c r="I13" s="37"/>
      <c r="J13" s="42">
        <v>0</v>
      </c>
      <c r="K13" s="42">
        <v>8</v>
      </c>
      <c r="L13" s="42">
        <v>0</v>
      </c>
      <c r="M13" s="42">
        <v>0</v>
      </c>
      <c r="N13" s="42">
        <v>0</v>
      </c>
      <c r="O13" s="42">
        <v>0</v>
      </c>
      <c r="P13" s="42">
        <v>10</v>
      </c>
      <c r="Q13" s="42">
        <v>10</v>
      </c>
      <c r="R13" s="42">
        <v>5</v>
      </c>
      <c r="S13" s="36">
        <v>5</v>
      </c>
      <c r="T13" s="42"/>
      <c r="U13" s="42"/>
      <c r="V13" s="42"/>
      <c r="W13" s="42"/>
      <c r="X13" s="42"/>
      <c r="Y13" s="42"/>
      <c r="Z13" s="42"/>
      <c r="AA13" s="59">
        <v>15</v>
      </c>
      <c r="AB13" s="67">
        <v>5</v>
      </c>
      <c r="AC13" s="27">
        <f>SUM(H13:AB13)</f>
        <v>68</v>
      </c>
      <c r="AD13" s="12"/>
      <c r="AE13" s="12"/>
      <c r="AF13" s="12"/>
    </row>
    <row r="14" spans="1:33" x14ac:dyDescent="0.25">
      <c r="A14" s="26"/>
      <c r="B14" s="10"/>
      <c r="C14" s="13" t="s">
        <v>51</v>
      </c>
      <c r="D14" s="13" t="s">
        <v>52</v>
      </c>
      <c r="E14" s="13"/>
      <c r="F14" s="14" t="s">
        <v>53</v>
      </c>
      <c r="G14" s="28" t="s">
        <v>12</v>
      </c>
      <c r="H14" s="36">
        <v>10</v>
      </c>
      <c r="I14" s="37"/>
      <c r="J14" s="36">
        <v>12</v>
      </c>
      <c r="K14" s="36">
        <v>8</v>
      </c>
      <c r="L14" s="36">
        <v>1</v>
      </c>
      <c r="M14" s="36">
        <v>1</v>
      </c>
      <c r="N14" s="36">
        <v>0</v>
      </c>
      <c r="O14" s="36">
        <v>1</v>
      </c>
      <c r="P14" s="36">
        <v>10</v>
      </c>
      <c r="Q14" s="36">
        <v>10</v>
      </c>
      <c r="R14" s="36">
        <v>5</v>
      </c>
      <c r="S14" s="36">
        <v>5</v>
      </c>
      <c r="T14" s="36"/>
      <c r="U14" s="36"/>
      <c r="V14" s="36"/>
      <c r="W14" s="36"/>
      <c r="X14" s="36"/>
      <c r="Y14" s="36"/>
      <c r="Z14" s="36"/>
      <c r="AA14" s="59">
        <v>15</v>
      </c>
      <c r="AB14" s="40"/>
      <c r="AC14" s="27">
        <f>SUM(H14:AB14)</f>
        <v>78</v>
      </c>
      <c r="AD14" s="12"/>
      <c r="AE14" s="12"/>
      <c r="AF14" s="12">
        <f t="shared" ref="AF14:AF38" si="1">SUM(AD14)-AE14</f>
        <v>0</v>
      </c>
    </row>
    <row r="15" spans="1:33" x14ac:dyDescent="0.25">
      <c r="A15" s="26"/>
      <c r="B15" s="10"/>
      <c r="C15" s="13" t="s">
        <v>54</v>
      </c>
      <c r="D15" s="13" t="s">
        <v>55</v>
      </c>
      <c r="E15" s="13"/>
      <c r="F15" s="14" t="s">
        <v>56</v>
      </c>
      <c r="G15" s="28" t="s">
        <v>12</v>
      </c>
      <c r="H15" s="36">
        <v>10</v>
      </c>
      <c r="I15" s="37"/>
      <c r="J15" s="36">
        <v>12</v>
      </c>
      <c r="K15" s="36">
        <v>8</v>
      </c>
      <c r="L15" s="36">
        <v>1</v>
      </c>
      <c r="M15" s="36">
        <v>1</v>
      </c>
      <c r="N15" s="36">
        <v>0</v>
      </c>
      <c r="O15" s="36">
        <v>1</v>
      </c>
      <c r="P15" s="36">
        <v>10</v>
      </c>
      <c r="Q15" s="36">
        <v>10</v>
      </c>
      <c r="R15" s="36">
        <v>5</v>
      </c>
      <c r="S15" s="36">
        <v>5</v>
      </c>
      <c r="T15" s="36"/>
      <c r="U15" s="36"/>
      <c r="V15" s="36"/>
      <c r="W15" s="36"/>
      <c r="X15" s="36"/>
      <c r="Y15" s="36"/>
      <c r="Z15" s="36"/>
      <c r="AA15" s="59">
        <v>15</v>
      </c>
      <c r="AB15" s="40"/>
      <c r="AC15" s="27">
        <f t="shared" si="0"/>
        <v>78</v>
      </c>
      <c r="AD15" s="12"/>
      <c r="AE15" s="12"/>
      <c r="AF15" s="12">
        <f t="shared" si="1"/>
        <v>0</v>
      </c>
    </row>
    <row r="16" spans="1:33" x14ac:dyDescent="0.25">
      <c r="A16" s="26"/>
      <c r="B16" s="10"/>
      <c r="C16" s="13" t="s">
        <v>9</v>
      </c>
      <c r="D16" s="13" t="s">
        <v>57</v>
      </c>
      <c r="E16" s="13"/>
      <c r="F16" s="14" t="s">
        <v>58</v>
      </c>
      <c r="G16" s="28" t="s">
        <v>12</v>
      </c>
      <c r="H16" s="42">
        <v>0</v>
      </c>
      <c r="I16" s="37"/>
      <c r="J16" s="36">
        <v>12</v>
      </c>
      <c r="K16" s="36">
        <v>8</v>
      </c>
      <c r="L16" s="36">
        <v>1</v>
      </c>
      <c r="M16" s="36">
        <v>1</v>
      </c>
      <c r="N16" s="36">
        <v>0</v>
      </c>
      <c r="O16" s="36">
        <v>1</v>
      </c>
      <c r="P16" s="36">
        <v>10</v>
      </c>
      <c r="Q16" s="36">
        <v>10</v>
      </c>
      <c r="R16" s="36">
        <v>5</v>
      </c>
      <c r="S16" s="36">
        <v>5</v>
      </c>
      <c r="T16" s="36"/>
      <c r="U16" s="36"/>
      <c r="V16" s="36"/>
      <c r="W16" s="36"/>
      <c r="X16" s="36"/>
      <c r="Y16" s="36"/>
      <c r="Z16" s="36"/>
      <c r="AA16" s="59">
        <v>15</v>
      </c>
      <c r="AB16" s="40"/>
      <c r="AC16" s="27">
        <f t="shared" si="0"/>
        <v>68</v>
      </c>
      <c r="AD16" s="12"/>
      <c r="AE16" s="12"/>
      <c r="AF16" s="12">
        <f t="shared" si="1"/>
        <v>0</v>
      </c>
    </row>
    <row r="17" spans="1:33" x14ac:dyDescent="0.25">
      <c r="A17" s="26"/>
      <c r="B17" s="10"/>
      <c r="C17" s="13" t="s">
        <v>17</v>
      </c>
      <c r="D17" s="13" t="s">
        <v>59</v>
      </c>
      <c r="E17" s="13"/>
      <c r="F17" s="14" t="s">
        <v>60</v>
      </c>
      <c r="G17" s="28" t="s">
        <v>12</v>
      </c>
      <c r="H17" s="36">
        <v>5</v>
      </c>
      <c r="I17" s="37"/>
      <c r="J17" s="36">
        <v>12</v>
      </c>
      <c r="K17" s="36">
        <v>8</v>
      </c>
      <c r="L17" s="36">
        <v>0</v>
      </c>
      <c r="M17" s="36">
        <v>1</v>
      </c>
      <c r="N17" s="36">
        <v>0</v>
      </c>
      <c r="O17" s="36">
        <v>1</v>
      </c>
      <c r="P17" s="36">
        <v>10</v>
      </c>
      <c r="Q17" s="36">
        <v>10</v>
      </c>
      <c r="R17" s="36">
        <v>5</v>
      </c>
      <c r="S17" s="36">
        <v>5</v>
      </c>
      <c r="T17" s="36"/>
      <c r="U17" s="36"/>
      <c r="V17" s="36"/>
      <c r="W17" s="36"/>
      <c r="X17" s="36"/>
      <c r="Y17" s="36"/>
      <c r="Z17" s="36"/>
      <c r="AA17" s="59">
        <v>15</v>
      </c>
      <c r="AB17" s="40"/>
      <c r="AC17" s="27">
        <f t="shared" si="0"/>
        <v>72</v>
      </c>
      <c r="AD17" s="12"/>
      <c r="AE17" s="12"/>
      <c r="AF17" s="12">
        <f t="shared" si="1"/>
        <v>0</v>
      </c>
    </row>
    <row r="18" spans="1:33" ht="15" customHeight="1" x14ac:dyDescent="0.25">
      <c r="A18" s="26"/>
      <c r="B18" s="10"/>
      <c r="C18" s="13" t="s">
        <v>43</v>
      </c>
      <c r="D18" s="13" t="s">
        <v>61</v>
      </c>
      <c r="E18" s="13"/>
      <c r="F18" s="14" t="s">
        <v>62</v>
      </c>
      <c r="G18" s="28" t="s">
        <v>12</v>
      </c>
      <c r="H18" s="36">
        <v>10</v>
      </c>
      <c r="I18" s="37"/>
      <c r="J18" s="36">
        <v>6</v>
      </c>
      <c r="K18" s="36">
        <v>8</v>
      </c>
      <c r="L18" s="36">
        <v>0</v>
      </c>
      <c r="M18" s="36">
        <v>1</v>
      </c>
      <c r="N18" s="36">
        <v>0</v>
      </c>
      <c r="O18" s="36">
        <v>0</v>
      </c>
      <c r="P18" s="36">
        <v>10</v>
      </c>
      <c r="Q18" s="36">
        <v>10</v>
      </c>
      <c r="R18" s="36">
        <v>5</v>
      </c>
      <c r="S18" s="36">
        <v>5</v>
      </c>
      <c r="T18" s="36"/>
      <c r="U18" s="36"/>
      <c r="V18" s="36"/>
      <c r="W18" s="36"/>
      <c r="X18" s="36"/>
      <c r="Y18" s="36"/>
      <c r="Z18" s="36"/>
      <c r="AA18" s="59">
        <v>15</v>
      </c>
      <c r="AB18" s="40"/>
      <c r="AC18" s="27">
        <f t="shared" si="0"/>
        <v>70</v>
      </c>
      <c r="AD18" s="12"/>
      <c r="AE18" s="12"/>
      <c r="AF18" s="12">
        <f t="shared" si="1"/>
        <v>0</v>
      </c>
    </row>
    <row r="19" spans="1:33" x14ac:dyDescent="0.25">
      <c r="A19" s="26"/>
      <c r="B19" s="10"/>
      <c r="C19" s="13" t="s">
        <v>40</v>
      </c>
      <c r="D19" s="13" t="s">
        <v>63</v>
      </c>
      <c r="E19" s="13"/>
      <c r="F19" s="14" t="s">
        <v>64</v>
      </c>
      <c r="G19" s="28" t="s">
        <v>12</v>
      </c>
      <c r="H19" s="36">
        <v>5</v>
      </c>
      <c r="I19" s="37"/>
      <c r="J19" s="36">
        <v>12</v>
      </c>
      <c r="K19" s="36">
        <v>8</v>
      </c>
      <c r="L19" s="36">
        <v>0</v>
      </c>
      <c r="M19" s="36">
        <v>1</v>
      </c>
      <c r="N19" s="36">
        <v>0</v>
      </c>
      <c r="O19" s="36">
        <v>1</v>
      </c>
      <c r="P19" s="36">
        <v>10</v>
      </c>
      <c r="Q19" s="36">
        <v>10</v>
      </c>
      <c r="R19" s="36">
        <v>5</v>
      </c>
      <c r="S19" s="36">
        <v>5</v>
      </c>
      <c r="T19" s="36"/>
      <c r="U19" s="36"/>
      <c r="V19" s="36"/>
      <c r="W19" s="36"/>
      <c r="X19" s="36"/>
      <c r="Y19" s="36"/>
      <c r="Z19" s="36"/>
      <c r="AA19" s="59">
        <v>15</v>
      </c>
      <c r="AB19" s="40"/>
      <c r="AC19" s="27">
        <f t="shared" si="0"/>
        <v>72</v>
      </c>
      <c r="AD19" s="12"/>
      <c r="AE19" s="12"/>
      <c r="AF19" s="12">
        <f t="shared" si="1"/>
        <v>0</v>
      </c>
    </row>
    <row r="20" spans="1:33" x14ac:dyDescent="0.25">
      <c r="A20" s="26"/>
      <c r="B20" s="10"/>
      <c r="C20" s="13" t="s">
        <v>40</v>
      </c>
      <c r="D20" s="13" t="s">
        <v>65</v>
      </c>
      <c r="E20" s="13"/>
      <c r="F20" s="14" t="s">
        <v>66</v>
      </c>
      <c r="G20" s="28" t="s">
        <v>12</v>
      </c>
      <c r="H20" s="36">
        <v>10</v>
      </c>
      <c r="I20" s="37"/>
      <c r="J20" s="36">
        <v>12</v>
      </c>
      <c r="K20" s="36">
        <v>8</v>
      </c>
      <c r="L20" s="36">
        <v>0</v>
      </c>
      <c r="M20" s="36">
        <v>1</v>
      </c>
      <c r="N20" s="36">
        <v>1</v>
      </c>
      <c r="O20" s="36">
        <v>0</v>
      </c>
      <c r="P20" s="36">
        <v>10</v>
      </c>
      <c r="Q20" s="36">
        <v>10</v>
      </c>
      <c r="R20" s="36">
        <v>5</v>
      </c>
      <c r="S20" s="36">
        <v>5</v>
      </c>
      <c r="T20" s="36"/>
      <c r="U20" s="36"/>
      <c r="V20" s="36"/>
      <c r="W20" s="36"/>
      <c r="X20" s="36"/>
      <c r="Y20" s="36"/>
      <c r="Z20" s="36"/>
      <c r="AA20" s="59">
        <v>15</v>
      </c>
      <c r="AB20" s="40"/>
      <c r="AC20" s="27">
        <f t="shared" si="0"/>
        <v>77</v>
      </c>
      <c r="AD20" s="12"/>
      <c r="AE20" s="12"/>
      <c r="AF20" s="12">
        <f t="shared" si="1"/>
        <v>0</v>
      </c>
    </row>
    <row r="21" spans="1:33" x14ac:dyDescent="0.25">
      <c r="A21" s="26"/>
      <c r="B21" s="10"/>
      <c r="C21" s="13" t="s">
        <v>67</v>
      </c>
      <c r="D21" s="13" t="s">
        <v>68</v>
      </c>
      <c r="E21" s="15"/>
      <c r="F21" s="14" t="s">
        <v>69</v>
      </c>
      <c r="G21" s="28" t="s">
        <v>12</v>
      </c>
      <c r="H21" s="36">
        <v>10</v>
      </c>
      <c r="I21" s="37"/>
      <c r="J21" s="36">
        <v>12</v>
      </c>
      <c r="K21" s="36">
        <v>4</v>
      </c>
      <c r="L21" s="36">
        <v>1</v>
      </c>
      <c r="M21" s="36">
        <v>1</v>
      </c>
      <c r="N21" s="36">
        <v>1</v>
      </c>
      <c r="O21" s="36">
        <v>1</v>
      </c>
      <c r="P21" s="36">
        <v>10</v>
      </c>
      <c r="Q21" s="36">
        <v>10</v>
      </c>
      <c r="R21" s="36">
        <v>5</v>
      </c>
      <c r="S21" s="36">
        <v>5</v>
      </c>
      <c r="T21" s="36"/>
      <c r="U21" s="36"/>
      <c r="V21" s="36"/>
      <c r="W21" s="36"/>
      <c r="X21" s="36"/>
      <c r="Y21" s="36"/>
      <c r="Z21" s="36"/>
      <c r="AA21" s="59">
        <v>15</v>
      </c>
      <c r="AB21" s="40"/>
      <c r="AC21" s="27">
        <f t="shared" si="0"/>
        <v>75</v>
      </c>
      <c r="AD21" s="12"/>
      <c r="AE21" s="12"/>
      <c r="AF21" s="12">
        <f t="shared" si="1"/>
        <v>0</v>
      </c>
    </row>
    <row r="22" spans="1:33" x14ac:dyDescent="0.25">
      <c r="A22" s="26"/>
      <c r="B22" s="10"/>
      <c r="C22" s="13" t="s">
        <v>54</v>
      </c>
      <c r="D22" s="13" t="s">
        <v>70</v>
      </c>
      <c r="E22" s="13"/>
      <c r="F22" s="14" t="s">
        <v>71</v>
      </c>
      <c r="G22" s="28" t="s">
        <v>12</v>
      </c>
      <c r="H22" s="36">
        <v>10</v>
      </c>
      <c r="I22" s="37"/>
      <c r="J22" s="36">
        <v>12</v>
      </c>
      <c r="K22" s="36">
        <v>8</v>
      </c>
      <c r="L22" s="36">
        <v>1</v>
      </c>
      <c r="M22" s="36">
        <v>1</v>
      </c>
      <c r="N22" s="36">
        <v>0</v>
      </c>
      <c r="O22" s="36">
        <v>1</v>
      </c>
      <c r="P22" s="36">
        <v>10</v>
      </c>
      <c r="Q22" s="36">
        <v>10</v>
      </c>
      <c r="R22" s="36">
        <v>5</v>
      </c>
      <c r="S22" s="36">
        <v>5</v>
      </c>
      <c r="T22" s="36"/>
      <c r="U22" s="36"/>
      <c r="V22" s="36"/>
      <c r="W22" s="36"/>
      <c r="X22" s="36"/>
      <c r="Y22" s="36"/>
      <c r="Z22" s="36"/>
      <c r="AA22" s="59">
        <v>15</v>
      </c>
      <c r="AB22" s="40"/>
      <c r="AC22" s="27">
        <f t="shared" si="0"/>
        <v>78</v>
      </c>
      <c r="AD22" s="12"/>
      <c r="AE22" s="12"/>
      <c r="AF22" s="12">
        <f t="shared" si="1"/>
        <v>0</v>
      </c>
    </row>
    <row r="23" spans="1:33" x14ac:dyDescent="0.25">
      <c r="A23" s="26"/>
      <c r="B23" s="10"/>
      <c r="C23" s="13" t="s">
        <v>67</v>
      </c>
      <c r="D23" s="13" t="s">
        <v>72</v>
      </c>
      <c r="E23" s="13"/>
      <c r="F23" s="14" t="s">
        <v>73</v>
      </c>
      <c r="G23" s="28" t="s">
        <v>12</v>
      </c>
      <c r="H23" s="36">
        <v>10</v>
      </c>
      <c r="I23" s="37"/>
      <c r="J23" s="36">
        <v>12</v>
      </c>
      <c r="K23" s="36">
        <v>8</v>
      </c>
      <c r="L23" s="36">
        <v>1</v>
      </c>
      <c r="M23" s="36">
        <v>1</v>
      </c>
      <c r="N23" s="36">
        <v>0</v>
      </c>
      <c r="O23" s="36">
        <v>1</v>
      </c>
      <c r="P23" s="36">
        <v>0</v>
      </c>
      <c r="Q23" s="36">
        <v>10</v>
      </c>
      <c r="R23" s="36">
        <v>5</v>
      </c>
      <c r="S23" s="36">
        <v>5</v>
      </c>
      <c r="T23" s="36"/>
      <c r="U23" s="36"/>
      <c r="V23" s="36"/>
      <c r="W23" s="36"/>
      <c r="X23" s="36"/>
      <c r="Y23" s="36"/>
      <c r="Z23" s="36"/>
      <c r="AA23" s="59">
        <v>15</v>
      </c>
      <c r="AB23" s="40"/>
      <c r="AC23" s="27">
        <f t="shared" si="0"/>
        <v>68</v>
      </c>
      <c r="AD23" s="12"/>
      <c r="AE23" s="12"/>
      <c r="AF23" s="12">
        <f t="shared" si="1"/>
        <v>0</v>
      </c>
    </row>
    <row r="24" spans="1:33" x14ac:dyDescent="0.25">
      <c r="A24" s="26"/>
      <c r="B24" s="10"/>
      <c r="C24" s="13" t="s">
        <v>40</v>
      </c>
      <c r="D24" s="13" t="s">
        <v>74</v>
      </c>
      <c r="E24" s="13"/>
      <c r="F24" s="14" t="s">
        <v>75</v>
      </c>
      <c r="G24" s="28" t="s">
        <v>12</v>
      </c>
      <c r="H24" s="36">
        <v>0</v>
      </c>
      <c r="I24" s="37"/>
      <c r="J24" s="36">
        <v>12</v>
      </c>
      <c r="K24" s="36">
        <v>8</v>
      </c>
      <c r="L24" s="36">
        <v>0</v>
      </c>
      <c r="M24" s="36">
        <v>1</v>
      </c>
      <c r="N24" s="36">
        <v>0</v>
      </c>
      <c r="O24" s="36">
        <v>1</v>
      </c>
      <c r="P24" s="36">
        <v>10</v>
      </c>
      <c r="Q24" s="36">
        <v>10</v>
      </c>
      <c r="R24" s="36">
        <v>4</v>
      </c>
      <c r="S24" s="36">
        <v>5</v>
      </c>
      <c r="T24" s="36"/>
      <c r="U24" s="36"/>
      <c r="V24" s="36"/>
      <c r="W24" s="36"/>
      <c r="X24" s="36"/>
      <c r="Y24" s="36"/>
      <c r="Z24" s="36"/>
      <c r="AA24" s="59">
        <v>15</v>
      </c>
      <c r="AB24" s="40"/>
      <c r="AC24" s="27">
        <f t="shared" si="0"/>
        <v>66</v>
      </c>
      <c r="AD24" s="12"/>
      <c r="AE24" s="12"/>
      <c r="AF24" s="12">
        <f t="shared" si="1"/>
        <v>0</v>
      </c>
    </row>
    <row r="25" spans="1:33" ht="30" x14ac:dyDescent="0.25">
      <c r="A25" s="26"/>
      <c r="B25" s="10"/>
      <c r="C25" s="13" t="s">
        <v>17</v>
      </c>
      <c r="D25" s="13" t="s">
        <v>76</v>
      </c>
      <c r="E25" s="13"/>
      <c r="F25" s="14" t="s">
        <v>77</v>
      </c>
      <c r="G25" s="29" t="s">
        <v>78</v>
      </c>
      <c r="H25" s="37"/>
      <c r="I25" s="36">
        <v>0</v>
      </c>
      <c r="J25" s="36">
        <v>12</v>
      </c>
      <c r="K25" s="36">
        <v>8</v>
      </c>
      <c r="L25" s="36">
        <v>0</v>
      </c>
      <c r="M25" s="36">
        <v>0</v>
      </c>
      <c r="N25" s="36">
        <v>0</v>
      </c>
      <c r="O25" s="36">
        <v>0</v>
      </c>
      <c r="P25" s="36">
        <v>10</v>
      </c>
      <c r="Q25" s="36">
        <v>10</v>
      </c>
      <c r="R25" s="36">
        <v>5</v>
      </c>
      <c r="S25" s="36">
        <v>5</v>
      </c>
      <c r="T25" s="36"/>
      <c r="U25" s="36"/>
      <c r="V25" s="36"/>
      <c r="W25" s="36"/>
      <c r="X25" s="36"/>
      <c r="Y25" s="36"/>
      <c r="Z25" s="36"/>
      <c r="AA25" s="59">
        <v>15</v>
      </c>
      <c r="AB25" s="40"/>
      <c r="AC25" s="27">
        <f t="shared" si="0"/>
        <v>65</v>
      </c>
      <c r="AD25" s="12"/>
      <c r="AE25" s="12"/>
      <c r="AF25" s="12">
        <f t="shared" si="1"/>
        <v>0</v>
      </c>
    </row>
    <row r="26" spans="1:33" x14ac:dyDescent="0.25">
      <c r="A26" s="26"/>
      <c r="B26" s="10"/>
      <c r="C26" s="13" t="s">
        <v>9</v>
      </c>
      <c r="D26" s="13" t="s">
        <v>79</v>
      </c>
      <c r="E26" s="13"/>
      <c r="F26" s="14" t="s">
        <v>80</v>
      </c>
      <c r="G26" s="28" t="s">
        <v>12</v>
      </c>
      <c r="H26" s="36">
        <v>10</v>
      </c>
      <c r="I26" s="37"/>
      <c r="J26" s="36">
        <v>12</v>
      </c>
      <c r="K26" s="36">
        <v>8</v>
      </c>
      <c r="L26" s="36">
        <v>1</v>
      </c>
      <c r="M26" s="36">
        <v>1</v>
      </c>
      <c r="N26" s="36">
        <v>1</v>
      </c>
      <c r="O26" s="36">
        <v>1</v>
      </c>
      <c r="P26" s="36">
        <v>10</v>
      </c>
      <c r="Q26" s="36">
        <v>10</v>
      </c>
      <c r="R26" s="36">
        <v>3</v>
      </c>
      <c r="S26" s="36">
        <v>5</v>
      </c>
      <c r="T26" s="36"/>
      <c r="U26" s="36"/>
      <c r="V26" s="36"/>
      <c r="W26" s="36"/>
      <c r="X26" s="36"/>
      <c r="Y26" s="36"/>
      <c r="Z26" s="36"/>
      <c r="AA26" s="59">
        <v>15</v>
      </c>
      <c r="AB26" s="40"/>
      <c r="AC26" s="27">
        <f t="shared" si="0"/>
        <v>77</v>
      </c>
      <c r="AD26" s="12"/>
      <c r="AE26" s="12"/>
      <c r="AF26" s="12">
        <f t="shared" si="1"/>
        <v>0</v>
      </c>
      <c r="AG26" s="6" t="s">
        <v>81</v>
      </c>
    </row>
    <row r="27" spans="1:33" x14ac:dyDescent="0.25">
      <c r="A27" s="26"/>
      <c r="B27" s="10"/>
      <c r="C27" s="13" t="s">
        <v>9</v>
      </c>
      <c r="D27" s="13" t="s">
        <v>82</v>
      </c>
      <c r="E27" s="13"/>
      <c r="F27" s="14" t="s">
        <v>83</v>
      </c>
      <c r="G27" s="28" t="s">
        <v>12</v>
      </c>
      <c r="H27" s="36">
        <v>10</v>
      </c>
      <c r="I27" s="37"/>
      <c r="J27" s="36">
        <v>12</v>
      </c>
      <c r="K27" s="36">
        <v>4</v>
      </c>
      <c r="L27" s="36">
        <v>0</v>
      </c>
      <c r="M27" s="36">
        <v>0</v>
      </c>
      <c r="N27" s="36">
        <v>1</v>
      </c>
      <c r="O27" s="36">
        <v>1</v>
      </c>
      <c r="P27" s="36">
        <v>10</v>
      </c>
      <c r="Q27" s="36">
        <v>10</v>
      </c>
      <c r="R27" s="36">
        <v>5</v>
      </c>
      <c r="S27" s="36">
        <v>5</v>
      </c>
      <c r="T27" s="36"/>
      <c r="U27" s="36"/>
      <c r="V27" s="36"/>
      <c r="W27" s="36"/>
      <c r="X27" s="36"/>
      <c r="Y27" s="36"/>
      <c r="Z27" s="36"/>
      <c r="AA27" s="59">
        <v>15</v>
      </c>
      <c r="AB27" s="40"/>
      <c r="AC27" s="27">
        <f t="shared" si="0"/>
        <v>73</v>
      </c>
      <c r="AD27" s="12"/>
      <c r="AE27" s="12"/>
      <c r="AF27" s="12">
        <f t="shared" si="1"/>
        <v>0</v>
      </c>
    </row>
    <row r="28" spans="1:33" x14ac:dyDescent="0.25">
      <c r="A28" s="26"/>
      <c r="B28" s="10"/>
      <c r="C28" s="13" t="s">
        <v>17</v>
      </c>
      <c r="D28" s="13" t="s">
        <v>84</v>
      </c>
      <c r="E28" s="13"/>
      <c r="F28" s="14" t="s">
        <v>85</v>
      </c>
      <c r="G28" s="28" t="s">
        <v>12</v>
      </c>
      <c r="H28" s="36">
        <v>10</v>
      </c>
      <c r="I28" s="37"/>
      <c r="J28" s="36">
        <v>12</v>
      </c>
      <c r="K28" s="36">
        <v>8</v>
      </c>
      <c r="L28" s="36">
        <v>0</v>
      </c>
      <c r="M28" s="36">
        <v>1</v>
      </c>
      <c r="N28" s="36">
        <v>0</v>
      </c>
      <c r="O28" s="36">
        <v>1</v>
      </c>
      <c r="P28" s="36">
        <v>10</v>
      </c>
      <c r="Q28" s="36">
        <v>10</v>
      </c>
      <c r="R28" s="36">
        <v>5</v>
      </c>
      <c r="S28" s="36">
        <v>5</v>
      </c>
      <c r="T28" s="36"/>
      <c r="U28" s="36"/>
      <c r="V28" s="36"/>
      <c r="W28" s="36"/>
      <c r="X28" s="36"/>
      <c r="Y28" s="36"/>
      <c r="Z28" s="36"/>
      <c r="AA28" s="59">
        <v>15</v>
      </c>
      <c r="AB28" s="40"/>
      <c r="AC28" s="27">
        <f t="shared" si="0"/>
        <v>77</v>
      </c>
      <c r="AD28" s="12"/>
      <c r="AE28" s="12"/>
      <c r="AF28" s="12">
        <f t="shared" si="1"/>
        <v>0</v>
      </c>
    </row>
    <row r="29" spans="1:33" x14ac:dyDescent="0.25">
      <c r="A29" s="26"/>
      <c r="B29" s="10"/>
      <c r="C29" s="13" t="s">
        <v>40</v>
      </c>
      <c r="D29" s="13" t="s">
        <v>86</v>
      </c>
      <c r="E29" s="13"/>
      <c r="F29" s="14" t="s">
        <v>87</v>
      </c>
      <c r="G29" s="28" t="s">
        <v>12</v>
      </c>
      <c r="H29" s="36">
        <v>10</v>
      </c>
      <c r="I29" s="37"/>
      <c r="J29" s="36">
        <v>12</v>
      </c>
      <c r="K29" s="36">
        <v>8</v>
      </c>
      <c r="L29" s="36">
        <v>1</v>
      </c>
      <c r="M29" s="36">
        <v>1</v>
      </c>
      <c r="N29" s="36">
        <v>0</v>
      </c>
      <c r="O29" s="36">
        <v>1</v>
      </c>
      <c r="P29" s="36">
        <v>10</v>
      </c>
      <c r="Q29" s="36">
        <v>10</v>
      </c>
      <c r="R29" s="36">
        <v>5</v>
      </c>
      <c r="S29" s="36">
        <v>5</v>
      </c>
      <c r="T29" s="36"/>
      <c r="U29" s="36"/>
      <c r="V29" s="36"/>
      <c r="W29" s="36"/>
      <c r="X29" s="36"/>
      <c r="Y29" s="36"/>
      <c r="Z29" s="36"/>
      <c r="AA29" s="59">
        <v>15</v>
      </c>
      <c r="AB29" s="40"/>
      <c r="AC29" s="27">
        <f t="shared" si="0"/>
        <v>78</v>
      </c>
      <c r="AD29" s="12"/>
      <c r="AE29" s="12"/>
      <c r="AF29" s="12">
        <f t="shared" si="1"/>
        <v>0</v>
      </c>
    </row>
    <row r="30" spans="1:33" ht="45" x14ac:dyDescent="0.25">
      <c r="A30" s="26"/>
      <c r="B30" s="10"/>
      <c r="C30" s="13" t="s">
        <v>9</v>
      </c>
      <c r="D30" s="13" t="s">
        <v>88</v>
      </c>
      <c r="E30" s="43" t="s">
        <v>89</v>
      </c>
      <c r="F30" s="14" t="s">
        <v>90</v>
      </c>
      <c r="G30" s="28" t="s">
        <v>12</v>
      </c>
      <c r="H30" s="36">
        <v>5</v>
      </c>
      <c r="I30" s="37"/>
      <c r="J30" s="36">
        <v>12</v>
      </c>
      <c r="K30" s="36">
        <v>8</v>
      </c>
      <c r="L30" s="36">
        <v>1</v>
      </c>
      <c r="M30" s="36">
        <v>1</v>
      </c>
      <c r="N30" s="36">
        <v>1</v>
      </c>
      <c r="O30" s="36">
        <v>1</v>
      </c>
      <c r="P30" s="36">
        <v>10</v>
      </c>
      <c r="Q30" s="36">
        <v>10</v>
      </c>
      <c r="R30" s="36">
        <v>5</v>
      </c>
      <c r="S30" s="36">
        <v>5</v>
      </c>
      <c r="T30" s="36"/>
      <c r="U30" s="36"/>
      <c r="V30" s="36"/>
      <c r="W30" s="36"/>
      <c r="X30" s="36"/>
      <c r="Y30" s="36"/>
      <c r="Z30" s="36"/>
      <c r="AA30" s="59">
        <v>15</v>
      </c>
      <c r="AB30" s="40"/>
      <c r="AC30" s="27">
        <f t="shared" si="0"/>
        <v>74</v>
      </c>
      <c r="AD30" s="12"/>
      <c r="AE30" s="12"/>
      <c r="AF30" s="12">
        <f t="shared" si="1"/>
        <v>0</v>
      </c>
    </row>
    <row r="31" spans="1:33" x14ac:dyDescent="0.25">
      <c r="A31" s="26"/>
      <c r="B31" s="10"/>
      <c r="C31" s="13" t="s">
        <v>40</v>
      </c>
      <c r="D31" s="13" t="s">
        <v>91</v>
      </c>
      <c r="E31" s="13"/>
      <c r="F31" s="14" t="s">
        <v>92</v>
      </c>
      <c r="G31" s="28" t="s">
        <v>12</v>
      </c>
      <c r="H31" s="36">
        <v>10</v>
      </c>
      <c r="I31" s="37"/>
      <c r="J31" s="36">
        <v>12</v>
      </c>
      <c r="K31" s="36">
        <v>8</v>
      </c>
      <c r="L31" s="36">
        <v>1</v>
      </c>
      <c r="M31" s="36">
        <v>1</v>
      </c>
      <c r="N31" s="36">
        <v>0</v>
      </c>
      <c r="O31" s="36">
        <v>0</v>
      </c>
      <c r="P31" s="36">
        <v>0</v>
      </c>
      <c r="Q31" s="36">
        <v>10</v>
      </c>
      <c r="R31" s="36">
        <v>5</v>
      </c>
      <c r="S31" s="36">
        <v>5</v>
      </c>
      <c r="T31" s="36"/>
      <c r="U31" s="36"/>
      <c r="V31" s="36"/>
      <c r="W31" s="36"/>
      <c r="X31" s="36"/>
      <c r="Y31" s="36"/>
      <c r="Z31" s="36"/>
      <c r="AA31" s="59">
        <v>15</v>
      </c>
      <c r="AB31" s="40"/>
      <c r="AC31" s="27">
        <f t="shared" si="0"/>
        <v>67</v>
      </c>
      <c r="AD31" s="12"/>
      <c r="AE31" s="12"/>
      <c r="AF31" s="12">
        <f t="shared" si="1"/>
        <v>0</v>
      </c>
    </row>
    <row r="32" spans="1:33" x14ac:dyDescent="0.25">
      <c r="A32" s="26"/>
      <c r="B32" s="10"/>
      <c r="C32" s="13" t="s">
        <v>93</v>
      </c>
      <c r="D32" s="13" t="s">
        <v>94</v>
      </c>
      <c r="E32" s="13"/>
      <c r="F32" s="14" t="s">
        <v>95</v>
      </c>
      <c r="G32" s="28" t="s">
        <v>12</v>
      </c>
      <c r="H32" s="36">
        <v>10</v>
      </c>
      <c r="I32" s="37"/>
      <c r="J32" s="36">
        <v>12</v>
      </c>
      <c r="K32" s="36">
        <v>8</v>
      </c>
      <c r="L32" s="36">
        <v>0</v>
      </c>
      <c r="M32" s="36">
        <v>1</v>
      </c>
      <c r="N32" s="36">
        <v>0</v>
      </c>
      <c r="O32" s="36">
        <v>1</v>
      </c>
      <c r="P32" s="36">
        <v>15</v>
      </c>
      <c r="Q32" s="36">
        <v>10</v>
      </c>
      <c r="R32" s="36">
        <v>5</v>
      </c>
      <c r="S32" s="36">
        <v>5</v>
      </c>
      <c r="T32" s="36"/>
      <c r="U32" s="36"/>
      <c r="V32" s="36"/>
      <c r="W32" s="36"/>
      <c r="X32" s="36"/>
      <c r="Y32" s="36"/>
      <c r="Z32" s="36"/>
      <c r="AA32" s="59">
        <v>15</v>
      </c>
      <c r="AB32" s="40"/>
      <c r="AC32" s="27">
        <f t="shared" si="0"/>
        <v>82</v>
      </c>
      <c r="AD32" s="12"/>
      <c r="AE32" s="12"/>
      <c r="AF32" s="12">
        <f t="shared" si="1"/>
        <v>0</v>
      </c>
    </row>
    <row r="33" spans="1:33" x14ac:dyDescent="0.25">
      <c r="A33" s="26"/>
      <c r="B33" s="10"/>
      <c r="C33" s="13" t="s">
        <v>51</v>
      </c>
      <c r="D33" s="17" t="s">
        <v>96</v>
      </c>
      <c r="E33" s="13"/>
      <c r="F33" s="14" t="s">
        <v>97</v>
      </c>
      <c r="G33" s="28" t="s">
        <v>12</v>
      </c>
      <c r="H33" s="36">
        <v>0</v>
      </c>
      <c r="I33" s="37"/>
      <c r="J33" s="36">
        <v>12</v>
      </c>
      <c r="K33" s="36">
        <v>8</v>
      </c>
      <c r="L33" s="36">
        <v>0</v>
      </c>
      <c r="M33" s="36">
        <v>1</v>
      </c>
      <c r="N33" s="36">
        <v>1</v>
      </c>
      <c r="O33" s="36">
        <v>1</v>
      </c>
      <c r="P33" s="36">
        <v>10</v>
      </c>
      <c r="Q33" s="36">
        <v>10</v>
      </c>
      <c r="R33" s="36">
        <v>5</v>
      </c>
      <c r="S33" s="36">
        <v>5</v>
      </c>
      <c r="T33" s="36"/>
      <c r="U33" s="36"/>
      <c r="V33" s="36"/>
      <c r="W33" s="36"/>
      <c r="X33" s="36"/>
      <c r="Y33" s="36"/>
      <c r="Z33" s="36"/>
      <c r="AA33" s="59">
        <v>15</v>
      </c>
      <c r="AB33" s="40"/>
      <c r="AC33" s="27">
        <f t="shared" si="0"/>
        <v>68</v>
      </c>
      <c r="AD33" s="12"/>
      <c r="AE33" s="12"/>
      <c r="AF33" s="12">
        <f t="shared" si="1"/>
        <v>0</v>
      </c>
      <c r="AG33" s="6" t="s">
        <v>81</v>
      </c>
    </row>
    <row r="34" spans="1:33" x14ac:dyDescent="0.25">
      <c r="A34" s="26"/>
      <c r="B34" s="10"/>
      <c r="C34" s="13" t="s">
        <v>93</v>
      </c>
      <c r="D34" s="13" t="s">
        <v>98</v>
      </c>
      <c r="E34" s="13"/>
      <c r="F34" s="14" t="s">
        <v>99</v>
      </c>
      <c r="G34" s="28" t="s">
        <v>12</v>
      </c>
      <c r="H34" s="36">
        <v>10</v>
      </c>
      <c r="I34" s="37"/>
      <c r="J34" s="36">
        <v>12</v>
      </c>
      <c r="K34" s="36">
        <v>8</v>
      </c>
      <c r="L34" s="36">
        <v>0</v>
      </c>
      <c r="M34" s="36">
        <v>1</v>
      </c>
      <c r="N34" s="36">
        <v>1</v>
      </c>
      <c r="O34" s="36">
        <v>1</v>
      </c>
      <c r="P34" s="36">
        <v>10</v>
      </c>
      <c r="Q34" s="36">
        <v>10</v>
      </c>
      <c r="R34" s="36">
        <v>4</v>
      </c>
      <c r="S34" s="36">
        <v>5</v>
      </c>
      <c r="T34" s="36"/>
      <c r="U34" s="36"/>
      <c r="V34" s="36"/>
      <c r="W34" s="36"/>
      <c r="X34" s="36"/>
      <c r="Y34" s="36"/>
      <c r="Z34" s="36"/>
      <c r="AA34" s="59">
        <v>15</v>
      </c>
      <c r="AB34" s="40"/>
      <c r="AC34" s="27">
        <f t="shared" si="0"/>
        <v>77</v>
      </c>
      <c r="AD34" s="12"/>
      <c r="AE34" s="12"/>
      <c r="AF34" s="12">
        <f t="shared" si="1"/>
        <v>0</v>
      </c>
    </row>
    <row r="35" spans="1:33" x14ac:dyDescent="0.25">
      <c r="A35" s="26"/>
      <c r="B35" s="10"/>
      <c r="C35" s="13" t="s">
        <v>43</v>
      </c>
      <c r="D35" s="13" t="s">
        <v>100</v>
      </c>
      <c r="E35" s="13"/>
      <c r="F35" s="14" t="s">
        <v>101</v>
      </c>
      <c r="G35" s="28" t="s">
        <v>12</v>
      </c>
      <c r="H35" s="36">
        <v>10</v>
      </c>
      <c r="I35" s="37"/>
      <c r="J35" s="36">
        <v>12</v>
      </c>
      <c r="K35" s="36">
        <v>8</v>
      </c>
      <c r="L35" s="36">
        <v>0</v>
      </c>
      <c r="M35" s="36">
        <v>1</v>
      </c>
      <c r="N35" s="36">
        <v>0</v>
      </c>
      <c r="O35" s="36">
        <v>0</v>
      </c>
      <c r="P35" s="36">
        <v>10</v>
      </c>
      <c r="Q35" s="36">
        <v>10</v>
      </c>
      <c r="R35" s="36">
        <v>5</v>
      </c>
      <c r="S35" s="36">
        <v>5</v>
      </c>
      <c r="T35" s="36"/>
      <c r="U35" s="36"/>
      <c r="V35" s="36"/>
      <c r="W35" s="36"/>
      <c r="X35" s="36"/>
      <c r="Y35" s="36"/>
      <c r="Z35" s="36"/>
      <c r="AA35" s="59">
        <v>15</v>
      </c>
      <c r="AB35" s="40"/>
      <c r="AC35" s="27">
        <f t="shared" si="0"/>
        <v>76</v>
      </c>
      <c r="AD35" s="12"/>
      <c r="AE35" s="12"/>
      <c r="AF35" s="12">
        <f t="shared" si="1"/>
        <v>0</v>
      </c>
    </row>
    <row r="36" spans="1:33" x14ac:dyDescent="0.25">
      <c r="A36" s="26"/>
      <c r="B36" s="10"/>
      <c r="C36" s="18" t="s">
        <v>40</v>
      </c>
      <c r="D36" s="18" t="s">
        <v>102</v>
      </c>
      <c r="E36" s="18"/>
      <c r="F36" s="19" t="s">
        <v>103</v>
      </c>
      <c r="G36" s="30" t="s">
        <v>12</v>
      </c>
      <c r="H36" s="36">
        <v>10</v>
      </c>
      <c r="I36" s="37"/>
      <c r="J36" s="36">
        <v>12</v>
      </c>
      <c r="K36" s="36">
        <v>8</v>
      </c>
      <c r="L36" s="36">
        <v>0</v>
      </c>
      <c r="M36" s="36">
        <v>1</v>
      </c>
      <c r="N36" s="36">
        <v>0</v>
      </c>
      <c r="O36" s="36">
        <v>1</v>
      </c>
      <c r="P36" s="36">
        <v>10</v>
      </c>
      <c r="Q36" s="36">
        <v>10</v>
      </c>
      <c r="R36" s="36">
        <v>5</v>
      </c>
      <c r="S36" s="36">
        <v>5</v>
      </c>
      <c r="T36" s="36"/>
      <c r="U36" s="36"/>
      <c r="V36" s="36"/>
      <c r="W36" s="36"/>
      <c r="X36" s="36"/>
      <c r="Y36" s="36"/>
      <c r="Z36" s="36"/>
      <c r="AA36" s="59">
        <v>15</v>
      </c>
      <c r="AB36" s="41"/>
      <c r="AC36" s="27">
        <f t="shared" si="0"/>
        <v>77</v>
      </c>
      <c r="AD36" s="20"/>
      <c r="AE36" s="20"/>
      <c r="AF36" s="12">
        <f t="shared" si="1"/>
        <v>0</v>
      </c>
    </row>
    <row r="37" spans="1:33" x14ac:dyDescent="0.25">
      <c r="A37" s="26"/>
      <c r="B37" s="10"/>
      <c r="C37" s="13" t="s">
        <v>67</v>
      </c>
      <c r="D37" s="13" t="s">
        <v>104</v>
      </c>
      <c r="E37" s="13"/>
      <c r="F37" s="14" t="s">
        <v>105</v>
      </c>
      <c r="G37" s="28" t="s">
        <v>12</v>
      </c>
      <c r="H37" s="36">
        <v>10</v>
      </c>
      <c r="I37" s="37"/>
      <c r="J37" s="36">
        <v>12</v>
      </c>
      <c r="K37" s="36">
        <v>4</v>
      </c>
      <c r="L37" s="36">
        <v>1</v>
      </c>
      <c r="M37" s="36">
        <v>1</v>
      </c>
      <c r="N37" s="36">
        <v>1</v>
      </c>
      <c r="O37" s="36">
        <v>1</v>
      </c>
      <c r="P37" s="36">
        <v>10</v>
      </c>
      <c r="Q37" s="36">
        <v>10</v>
      </c>
      <c r="R37" s="36">
        <v>4</v>
      </c>
      <c r="S37" s="36">
        <v>5</v>
      </c>
      <c r="T37" s="36"/>
      <c r="U37" s="36"/>
      <c r="V37" s="36"/>
      <c r="W37" s="36"/>
      <c r="X37" s="36"/>
      <c r="Y37" s="36"/>
      <c r="Z37" s="36"/>
      <c r="AA37" s="59">
        <v>15</v>
      </c>
      <c r="AB37" s="40"/>
      <c r="AC37" s="27">
        <f t="shared" si="0"/>
        <v>74</v>
      </c>
      <c r="AD37" s="12"/>
      <c r="AE37" s="12"/>
      <c r="AF37" s="12">
        <f t="shared" si="1"/>
        <v>0</v>
      </c>
      <c r="AG37" s="9">
        <f>SUM(AD3:AD37)</f>
        <v>0</v>
      </c>
    </row>
    <row r="38" spans="1:33" x14ac:dyDescent="0.25">
      <c r="A38" s="26"/>
      <c r="B38" s="10"/>
      <c r="C38" s="13" t="s">
        <v>40</v>
      </c>
      <c r="D38" s="13" t="s">
        <v>106</v>
      </c>
      <c r="E38" s="13"/>
      <c r="F38" s="14" t="s">
        <v>107</v>
      </c>
      <c r="G38" s="28" t="s">
        <v>12</v>
      </c>
      <c r="H38" s="36">
        <v>0</v>
      </c>
      <c r="I38" s="37"/>
      <c r="J38" s="36">
        <v>12</v>
      </c>
      <c r="K38" s="36">
        <v>8</v>
      </c>
      <c r="L38" s="36">
        <v>0</v>
      </c>
      <c r="M38" s="36">
        <v>1</v>
      </c>
      <c r="N38" s="36">
        <v>0</v>
      </c>
      <c r="O38" s="36">
        <v>1</v>
      </c>
      <c r="P38" s="36">
        <v>10</v>
      </c>
      <c r="Q38" s="36">
        <v>10</v>
      </c>
      <c r="R38" s="36">
        <v>4</v>
      </c>
      <c r="S38" s="36">
        <v>5</v>
      </c>
      <c r="T38" s="36"/>
      <c r="U38" s="36"/>
      <c r="V38" s="36"/>
      <c r="W38" s="36"/>
      <c r="X38" s="36"/>
      <c r="Y38" s="36"/>
      <c r="Z38" s="36"/>
      <c r="AA38" s="59">
        <v>15</v>
      </c>
      <c r="AB38" s="40"/>
      <c r="AC38" s="27">
        <f t="shared" si="0"/>
        <v>66</v>
      </c>
      <c r="AD38" s="12"/>
      <c r="AE38" s="12"/>
      <c r="AF38" s="12">
        <f t="shared" si="1"/>
        <v>0</v>
      </c>
      <c r="AG38" s="9"/>
    </row>
    <row r="39" spans="1:33" x14ac:dyDescent="0.25">
      <c r="AD39" s="22">
        <f>SUM(AD3:AD38)</f>
        <v>0</v>
      </c>
      <c r="AE39" s="22">
        <f>SUM(AE3:AE38)</f>
        <v>0</v>
      </c>
      <c r="AF39" s="22">
        <f>SUM(AF3:AF38)</f>
        <v>0</v>
      </c>
    </row>
    <row r="40" spans="1:33" x14ac:dyDescent="0.25">
      <c r="B40" s="25" t="s">
        <v>108</v>
      </c>
      <c r="C40" s="25"/>
      <c r="D40" s="25"/>
      <c r="E40" s="25"/>
      <c r="F40" s="25"/>
      <c r="G40" s="25"/>
      <c r="H40" s="25"/>
      <c r="I40" s="25"/>
      <c r="J40" s="25"/>
    </row>
    <row r="41" spans="1:33" x14ac:dyDescent="0.25">
      <c r="AD41" s="22"/>
      <c r="AE41" s="22"/>
      <c r="AF41" s="22"/>
    </row>
    <row r="42" spans="1:33" x14ac:dyDescent="0.25">
      <c r="AG42" s="9"/>
    </row>
  </sheetData>
  <autoFilter ref="A1:AG40" xr:uid="{207765D1-FCC9-4F9D-BE0F-482909CAF9CD}"/>
  <mergeCells count="1">
    <mergeCell ref="B2:G2"/>
  </mergeCells>
  <conditionalFormatting sqref="AD3:AF10">
    <cfRule type="expression" dxfId="2" priority="29">
      <formula>#REF!&lt;0</formula>
    </cfRule>
  </conditionalFormatting>
  <conditionalFormatting sqref="AD3:AF38">
    <cfRule type="cellIs" dxfId="1" priority="6" operator="lessThan">
      <formula>0</formula>
    </cfRule>
  </conditionalFormatting>
  <conditionalFormatting sqref="AD7:AF38">
    <cfRule type="expression" dxfId="0" priority="7">
      <formula>#REF!&lt;0</formula>
    </cfRule>
  </conditionalFormatting>
  <dataValidations count="3">
    <dataValidation allowBlank="1" showErrorMessage="1" sqref="C7:AF10 A1:AF1 B7:B38 A3:D3 B4:D6 F3:AF6 AB11:AC38" xr:uid="{F3226503-B38D-4323-A864-CCA53DF9BD31}"/>
    <dataValidation type="list" allowBlank="1" showInputMessage="1" showErrorMessage="1" sqref="N7:N10" xr:uid="{C35597C5-776E-482E-92A6-815DE7028D7A}">
      <formula1>"N/A, FMR, Actual Rent"</formula1>
    </dataValidation>
    <dataValidation type="list" allowBlank="1" showInputMessage="1" showErrorMessage="1" sqref="G3:G38" xr:uid="{DA5C34EA-5FD9-4848-B8DF-C3A11924584B}">
      <formula1>"PH, TH, Joint TH &amp; PH-RRH, HMIS, SSO, TRA, PRA, SRA, S+C/SRO"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1955-D1BF-4908-B85F-C6AC8AC86A91}">
  <dimension ref="A1:P51"/>
  <sheetViews>
    <sheetView topLeftCell="D10" workbookViewId="0">
      <selection activeCell="M17" sqref="M17"/>
    </sheetView>
  </sheetViews>
  <sheetFormatPr defaultRowHeight="15" x14ac:dyDescent="0.25"/>
  <cols>
    <col min="1" max="1" width="11.7109375" customWidth="1"/>
    <col min="2" max="2" width="16.5703125" bestFit="1" customWidth="1"/>
    <col min="3" max="3" width="6.85546875" bestFit="1" customWidth="1"/>
    <col min="4" max="4" width="39.42578125" bestFit="1" customWidth="1"/>
    <col min="5" max="5" width="44.5703125" bestFit="1" customWidth="1"/>
    <col min="6" max="10" width="11.7109375" customWidth="1"/>
    <col min="11" max="14" width="16.7109375" customWidth="1"/>
    <col min="15" max="15" width="9.140625" style="46"/>
  </cols>
  <sheetData>
    <row r="1" spans="1:16" ht="15.75" thickBot="1" x14ac:dyDescent="0.3">
      <c r="A1" s="72" t="s">
        <v>140</v>
      </c>
      <c r="B1" s="73"/>
      <c r="C1" s="74" t="s">
        <v>141</v>
      </c>
      <c r="D1" s="75"/>
      <c r="E1" s="76" t="s">
        <v>142</v>
      </c>
      <c r="F1" s="77"/>
      <c r="G1" s="74" t="s">
        <v>143</v>
      </c>
      <c r="H1" s="78"/>
      <c r="I1" s="78"/>
      <c r="J1" s="78"/>
      <c r="K1" s="78"/>
      <c r="L1" s="78"/>
      <c r="M1" s="44" t="s">
        <v>144</v>
      </c>
      <c r="N1" s="45">
        <v>45382</v>
      </c>
    </row>
    <row r="2" spans="1:16" ht="15.75" thickBot="1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7"/>
    </row>
    <row r="3" spans="1:16" ht="72" customHeight="1" x14ac:dyDescent="0.25">
      <c r="A3" s="49" t="s">
        <v>145</v>
      </c>
      <c r="B3" s="50" t="s">
        <v>146</v>
      </c>
      <c r="C3" s="50" t="s">
        <v>147</v>
      </c>
      <c r="D3" s="50" t="s">
        <v>148</v>
      </c>
      <c r="E3" s="50" t="s">
        <v>149</v>
      </c>
      <c r="F3" s="50" t="s">
        <v>150</v>
      </c>
      <c r="G3" s="50" t="s">
        <v>151</v>
      </c>
      <c r="H3" s="50" t="s">
        <v>152</v>
      </c>
      <c r="I3" s="50" t="s">
        <v>153</v>
      </c>
      <c r="J3" s="50" t="s">
        <v>154</v>
      </c>
      <c r="K3" s="50" t="s">
        <v>155</v>
      </c>
      <c r="L3" s="50" t="s">
        <v>156</v>
      </c>
      <c r="M3" s="50" t="s">
        <v>157</v>
      </c>
      <c r="N3" s="51" t="s">
        <v>158</v>
      </c>
      <c r="P3" s="68" t="s">
        <v>266</v>
      </c>
    </row>
    <row r="4" spans="1:16" x14ac:dyDescent="0.25">
      <c r="A4" s="52">
        <v>2021</v>
      </c>
      <c r="B4" s="16" t="s">
        <v>159</v>
      </c>
      <c r="C4" s="16" t="s">
        <v>160</v>
      </c>
      <c r="D4" s="16" t="s">
        <v>161</v>
      </c>
      <c r="E4" s="16" t="s">
        <v>44</v>
      </c>
      <c r="F4" s="16" t="s">
        <v>12</v>
      </c>
      <c r="G4" s="16" t="s">
        <v>162</v>
      </c>
      <c r="H4" s="16">
        <v>12</v>
      </c>
      <c r="I4" s="53">
        <v>44743</v>
      </c>
      <c r="J4" s="53">
        <v>45107</v>
      </c>
      <c r="K4" s="54">
        <v>552731</v>
      </c>
      <c r="L4" s="54">
        <v>337611.45</v>
      </c>
      <c r="M4" s="54">
        <v>0</v>
      </c>
      <c r="N4" s="54">
        <v>-215119.55</v>
      </c>
      <c r="O4" s="46">
        <f>SUM(M4)/50000</f>
        <v>0</v>
      </c>
      <c r="P4" s="46">
        <f>SUM(5-O4)</f>
        <v>5</v>
      </c>
    </row>
    <row r="5" spans="1:16" x14ac:dyDescent="0.25">
      <c r="A5" s="52">
        <v>2021</v>
      </c>
      <c r="B5" s="16" t="s">
        <v>163</v>
      </c>
      <c r="C5" s="16" t="s">
        <v>164</v>
      </c>
      <c r="D5" s="16" t="s">
        <v>161</v>
      </c>
      <c r="E5" s="16" t="s">
        <v>46</v>
      </c>
      <c r="F5" s="16" t="s">
        <v>12</v>
      </c>
      <c r="G5" s="16" t="s">
        <v>162</v>
      </c>
      <c r="H5" s="16">
        <v>12</v>
      </c>
      <c r="I5" s="53">
        <v>44835</v>
      </c>
      <c r="J5" s="53">
        <v>45199</v>
      </c>
      <c r="K5" s="54">
        <v>655816</v>
      </c>
      <c r="L5" s="54">
        <v>273033</v>
      </c>
      <c r="M5" s="54">
        <v>0</v>
      </c>
      <c r="N5" s="54">
        <v>-382783</v>
      </c>
      <c r="O5" s="46">
        <f t="shared" ref="O5:O30" si="0">SUM(M5)/50000</f>
        <v>0</v>
      </c>
      <c r="P5" s="46">
        <f t="shared" ref="P5:P30" si="1">SUM(5-O5)</f>
        <v>5</v>
      </c>
    </row>
    <row r="6" spans="1:16" x14ac:dyDescent="0.25">
      <c r="A6" s="52">
        <v>2021</v>
      </c>
      <c r="B6" s="16" t="s">
        <v>165</v>
      </c>
      <c r="C6" s="16" t="s">
        <v>166</v>
      </c>
      <c r="D6" s="16" t="s">
        <v>161</v>
      </c>
      <c r="E6" s="16" t="s">
        <v>52</v>
      </c>
      <c r="F6" s="16" t="s">
        <v>12</v>
      </c>
      <c r="G6" s="16" t="s">
        <v>162</v>
      </c>
      <c r="H6" s="16">
        <v>12</v>
      </c>
      <c r="I6" s="53">
        <v>44743</v>
      </c>
      <c r="J6" s="53">
        <v>45107</v>
      </c>
      <c r="K6" s="54">
        <v>1275463</v>
      </c>
      <c r="L6" s="54">
        <v>1225493</v>
      </c>
      <c r="M6" s="54">
        <v>0</v>
      </c>
      <c r="N6" s="54">
        <v>-49970</v>
      </c>
      <c r="O6" s="46">
        <f t="shared" si="0"/>
        <v>0</v>
      </c>
      <c r="P6" s="46">
        <f t="shared" si="1"/>
        <v>5</v>
      </c>
    </row>
    <row r="7" spans="1:16" x14ac:dyDescent="0.25">
      <c r="A7" s="52">
        <v>2021</v>
      </c>
      <c r="B7" s="16" t="s">
        <v>167</v>
      </c>
      <c r="C7" s="16" t="s">
        <v>168</v>
      </c>
      <c r="D7" s="16" t="s">
        <v>161</v>
      </c>
      <c r="E7" s="55" t="s">
        <v>169</v>
      </c>
      <c r="F7" s="16" t="s">
        <v>12</v>
      </c>
      <c r="G7" s="16" t="s">
        <v>162</v>
      </c>
      <c r="H7" s="16">
        <v>12</v>
      </c>
      <c r="I7" s="53">
        <v>44682</v>
      </c>
      <c r="J7" s="53">
        <v>45046</v>
      </c>
      <c r="K7" s="54">
        <v>219794</v>
      </c>
      <c r="L7" s="54">
        <v>168985</v>
      </c>
      <c r="M7" s="54">
        <v>0</v>
      </c>
      <c r="N7" s="54">
        <v>-50809</v>
      </c>
      <c r="O7" s="46">
        <f>SUM(M7)/25000</f>
        <v>0</v>
      </c>
      <c r="P7" s="46">
        <f t="shared" si="1"/>
        <v>5</v>
      </c>
    </row>
    <row r="8" spans="1:16" x14ac:dyDescent="0.25">
      <c r="A8" s="52">
        <v>2021</v>
      </c>
      <c r="B8" s="16" t="s">
        <v>170</v>
      </c>
      <c r="C8" s="16" t="s">
        <v>171</v>
      </c>
      <c r="D8" s="16" t="s">
        <v>161</v>
      </c>
      <c r="E8" s="16" t="s">
        <v>57</v>
      </c>
      <c r="F8" s="16" t="s">
        <v>12</v>
      </c>
      <c r="G8" s="16" t="s">
        <v>162</v>
      </c>
      <c r="H8" s="16">
        <v>12</v>
      </c>
      <c r="I8" s="53">
        <v>44896</v>
      </c>
      <c r="J8" s="53">
        <v>45260</v>
      </c>
      <c r="K8" s="54">
        <v>651942</v>
      </c>
      <c r="L8" s="54">
        <v>651942</v>
      </c>
      <c r="M8" s="54">
        <v>13396</v>
      </c>
      <c r="N8" s="54">
        <v>0</v>
      </c>
      <c r="O8" s="46">
        <f t="shared" si="0"/>
        <v>0.26791999999999999</v>
      </c>
      <c r="P8" s="46">
        <f t="shared" si="1"/>
        <v>4.7320799999999998</v>
      </c>
    </row>
    <row r="9" spans="1:16" x14ac:dyDescent="0.25">
      <c r="A9" s="52">
        <v>2021</v>
      </c>
      <c r="B9" s="16" t="s">
        <v>172</v>
      </c>
      <c r="C9" s="16" t="s">
        <v>173</v>
      </c>
      <c r="D9" s="16" t="s">
        <v>161</v>
      </c>
      <c r="E9" s="16" t="s">
        <v>59</v>
      </c>
      <c r="F9" s="16" t="s">
        <v>12</v>
      </c>
      <c r="G9" s="16" t="s">
        <v>162</v>
      </c>
      <c r="H9" s="16">
        <v>12</v>
      </c>
      <c r="I9" s="53">
        <v>44743</v>
      </c>
      <c r="J9" s="53">
        <v>45107</v>
      </c>
      <c r="K9" s="54">
        <v>3484475</v>
      </c>
      <c r="L9" s="54">
        <v>2425802.7999999998</v>
      </c>
      <c r="M9" s="54">
        <v>0</v>
      </c>
      <c r="N9" s="54">
        <v>-1058672.2</v>
      </c>
      <c r="O9" s="46">
        <f t="shared" si="0"/>
        <v>0</v>
      </c>
      <c r="P9" s="46">
        <f t="shared" si="1"/>
        <v>5</v>
      </c>
    </row>
    <row r="10" spans="1:16" x14ac:dyDescent="0.25">
      <c r="A10" s="52">
        <v>2021</v>
      </c>
      <c r="B10" s="16" t="s">
        <v>174</v>
      </c>
      <c r="C10" s="16" t="s">
        <v>175</v>
      </c>
      <c r="D10" s="16" t="s">
        <v>161</v>
      </c>
      <c r="E10" s="16" t="s">
        <v>61</v>
      </c>
      <c r="F10" s="16" t="s">
        <v>12</v>
      </c>
      <c r="G10" s="16" t="s">
        <v>162</v>
      </c>
      <c r="H10" s="16">
        <v>12</v>
      </c>
      <c r="I10" s="53">
        <v>44805</v>
      </c>
      <c r="J10" s="53">
        <v>45169</v>
      </c>
      <c r="K10" s="54">
        <v>174885</v>
      </c>
      <c r="L10" s="54">
        <v>174885</v>
      </c>
      <c r="M10" s="54">
        <v>3521</v>
      </c>
      <c r="N10" s="54">
        <v>0</v>
      </c>
      <c r="O10" s="46">
        <f>SUM(M10)/25000</f>
        <v>0.14083999999999999</v>
      </c>
      <c r="P10" s="46">
        <f t="shared" si="1"/>
        <v>4.8591600000000001</v>
      </c>
    </row>
    <row r="11" spans="1:16" x14ac:dyDescent="0.25">
      <c r="A11" s="52">
        <v>2021</v>
      </c>
      <c r="B11" s="16" t="s">
        <v>176</v>
      </c>
      <c r="C11" s="16" t="s">
        <v>177</v>
      </c>
      <c r="D11" s="16" t="s">
        <v>161</v>
      </c>
      <c r="E11" s="16" t="s">
        <v>63</v>
      </c>
      <c r="F11" s="16" t="s">
        <v>12</v>
      </c>
      <c r="G11" s="16" t="s">
        <v>162</v>
      </c>
      <c r="H11" s="16">
        <v>12</v>
      </c>
      <c r="I11" s="53">
        <v>44835</v>
      </c>
      <c r="J11" s="53">
        <v>45199</v>
      </c>
      <c r="K11" s="54">
        <v>1230324</v>
      </c>
      <c r="L11" s="54">
        <v>1230324</v>
      </c>
      <c r="M11" s="54">
        <v>41</v>
      </c>
      <c r="N11" s="54">
        <v>0</v>
      </c>
      <c r="O11" s="46">
        <f t="shared" si="0"/>
        <v>8.1999999999999998E-4</v>
      </c>
      <c r="P11" s="46">
        <f t="shared" si="1"/>
        <v>4.99918</v>
      </c>
    </row>
    <row r="12" spans="1:16" x14ac:dyDescent="0.25">
      <c r="A12" s="52">
        <v>2021</v>
      </c>
      <c r="B12" s="16" t="s">
        <v>178</v>
      </c>
      <c r="C12" s="16" t="s">
        <v>179</v>
      </c>
      <c r="D12" s="16" t="s">
        <v>161</v>
      </c>
      <c r="E12" s="16" t="s">
        <v>65</v>
      </c>
      <c r="F12" s="16" t="s">
        <v>12</v>
      </c>
      <c r="G12" s="16" t="s">
        <v>162</v>
      </c>
      <c r="H12" s="16">
        <v>12</v>
      </c>
      <c r="I12" s="53">
        <v>44835</v>
      </c>
      <c r="J12" s="53">
        <v>45199</v>
      </c>
      <c r="K12" s="54">
        <v>609224</v>
      </c>
      <c r="L12" s="54">
        <v>609224</v>
      </c>
      <c r="M12" s="54">
        <v>19732</v>
      </c>
      <c r="N12" s="54">
        <v>0</v>
      </c>
      <c r="O12" s="46">
        <f t="shared" si="0"/>
        <v>0.39463999999999999</v>
      </c>
      <c r="P12" s="46">
        <f t="shared" si="1"/>
        <v>4.6053600000000001</v>
      </c>
    </row>
    <row r="13" spans="1:16" x14ac:dyDescent="0.25">
      <c r="A13" s="52">
        <v>2021</v>
      </c>
      <c r="B13" s="16" t="s">
        <v>180</v>
      </c>
      <c r="C13" s="16" t="s">
        <v>181</v>
      </c>
      <c r="D13" s="16" t="s">
        <v>161</v>
      </c>
      <c r="E13" s="16" t="s">
        <v>68</v>
      </c>
      <c r="F13" s="16" t="s">
        <v>12</v>
      </c>
      <c r="G13" s="16" t="s">
        <v>162</v>
      </c>
      <c r="H13" s="16">
        <v>12</v>
      </c>
      <c r="I13" s="53">
        <v>44866</v>
      </c>
      <c r="J13" s="53">
        <v>45230</v>
      </c>
      <c r="K13" s="54">
        <v>698333</v>
      </c>
      <c r="L13" s="54">
        <v>512088.91</v>
      </c>
      <c r="M13" s="54">
        <v>0</v>
      </c>
      <c r="N13" s="54">
        <v>-186244.09</v>
      </c>
      <c r="O13" s="46">
        <f t="shared" si="0"/>
        <v>0</v>
      </c>
      <c r="P13" s="46">
        <f t="shared" si="1"/>
        <v>5</v>
      </c>
    </row>
    <row r="14" spans="1:16" x14ac:dyDescent="0.25">
      <c r="A14" s="52">
        <v>2021</v>
      </c>
      <c r="B14" s="16" t="s">
        <v>182</v>
      </c>
      <c r="C14" s="16" t="s">
        <v>183</v>
      </c>
      <c r="D14" s="16" t="s">
        <v>161</v>
      </c>
      <c r="E14" s="16" t="s">
        <v>70</v>
      </c>
      <c r="F14" s="16" t="s">
        <v>12</v>
      </c>
      <c r="G14" s="16" t="s">
        <v>162</v>
      </c>
      <c r="H14" s="16">
        <v>12</v>
      </c>
      <c r="I14" s="53">
        <v>44652</v>
      </c>
      <c r="J14" s="53">
        <v>45016</v>
      </c>
      <c r="K14" s="54">
        <v>215037</v>
      </c>
      <c r="L14" s="54">
        <v>195922</v>
      </c>
      <c r="M14" s="54">
        <v>0</v>
      </c>
      <c r="N14" s="54">
        <v>-19115</v>
      </c>
      <c r="O14" s="46">
        <f>SUM(M14)/25000</f>
        <v>0</v>
      </c>
      <c r="P14" s="46">
        <f t="shared" si="1"/>
        <v>5</v>
      </c>
    </row>
    <row r="15" spans="1:16" x14ac:dyDescent="0.25">
      <c r="A15" s="52">
        <v>2021</v>
      </c>
      <c r="B15" s="16" t="s">
        <v>184</v>
      </c>
      <c r="C15" s="16" t="s">
        <v>185</v>
      </c>
      <c r="D15" s="16" t="s">
        <v>161</v>
      </c>
      <c r="E15" s="16" t="s">
        <v>72</v>
      </c>
      <c r="F15" s="16" t="s">
        <v>12</v>
      </c>
      <c r="G15" s="16" t="s">
        <v>162</v>
      </c>
      <c r="H15" s="16">
        <v>12</v>
      </c>
      <c r="I15" s="53">
        <v>44743</v>
      </c>
      <c r="J15" s="53">
        <v>45107</v>
      </c>
      <c r="K15" s="54">
        <v>265232</v>
      </c>
      <c r="L15" s="54">
        <v>201957.2</v>
      </c>
      <c r="M15" s="54">
        <v>0</v>
      </c>
      <c r="N15" s="54">
        <v>-63274.8</v>
      </c>
      <c r="O15" s="46">
        <f>SUM(M15)/25000</f>
        <v>0</v>
      </c>
      <c r="P15" s="46">
        <f t="shared" si="1"/>
        <v>5</v>
      </c>
    </row>
    <row r="16" spans="1:16" x14ac:dyDescent="0.25">
      <c r="A16" s="52">
        <v>2021</v>
      </c>
      <c r="B16" s="16" t="s">
        <v>186</v>
      </c>
      <c r="C16" s="16" t="s">
        <v>187</v>
      </c>
      <c r="D16" s="16" t="s">
        <v>161</v>
      </c>
      <c r="E16" s="16" t="s">
        <v>74</v>
      </c>
      <c r="F16" s="16" t="s">
        <v>12</v>
      </c>
      <c r="G16" s="16" t="s">
        <v>162</v>
      </c>
      <c r="H16" s="16">
        <v>12</v>
      </c>
      <c r="I16" s="53">
        <v>44866</v>
      </c>
      <c r="J16" s="53">
        <v>45230</v>
      </c>
      <c r="K16" s="54">
        <v>670995</v>
      </c>
      <c r="L16" s="54">
        <v>670995</v>
      </c>
      <c r="M16" s="54">
        <v>72190</v>
      </c>
      <c r="N16" s="54">
        <v>0</v>
      </c>
      <c r="O16" s="46">
        <f t="shared" si="0"/>
        <v>1.4438</v>
      </c>
      <c r="P16" s="46">
        <f t="shared" si="1"/>
        <v>3.5562</v>
      </c>
    </row>
    <row r="17" spans="1:16" x14ac:dyDescent="0.25">
      <c r="A17" s="52">
        <v>2021</v>
      </c>
      <c r="B17" s="16" t="s">
        <v>188</v>
      </c>
      <c r="C17" s="16" t="s">
        <v>189</v>
      </c>
      <c r="D17" s="16" t="s">
        <v>161</v>
      </c>
      <c r="E17" s="16" t="s">
        <v>76</v>
      </c>
      <c r="F17" s="16" t="s">
        <v>78</v>
      </c>
      <c r="G17" s="16"/>
      <c r="H17" s="16">
        <v>12</v>
      </c>
      <c r="I17" s="53">
        <v>44896</v>
      </c>
      <c r="J17" s="53">
        <v>45260</v>
      </c>
      <c r="K17" s="54">
        <v>1020418</v>
      </c>
      <c r="L17" s="54">
        <v>926629</v>
      </c>
      <c r="M17" s="54">
        <v>0</v>
      </c>
      <c r="N17" s="54">
        <v>-93789</v>
      </c>
      <c r="O17" s="46">
        <f t="shared" si="0"/>
        <v>0</v>
      </c>
      <c r="P17" s="46">
        <f t="shared" si="1"/>
        <v>5</v>
      </c>
    </row>
    <row r="18" spans="1:16" x14ac:dyDescent="0.25">
      <c r="A18" s="52">
        <v>2021</v>
      </c>
      <c r="B18" s="16" t="s">
        <v>190</v>
      </c>
      <c r="C18" s="16" t="s">
        <v>191</v>
      </c>
      <c r="D18" s="16" t="s">
        <v>192</v>
      </c>
      <c r="E18" s="16" t="s">
        <v>79</v>
      </c>
      <c r="F18" s="16" t="s">
        <v>12</v>
      </c>
      <c r="G18" s="16" t="s">
        <v>162</v>
      </c>
      <c r="H18" s="16">
        <v>12</v>
      </c>
      <c r="I18" s="53">
        <v>44896</v>
      </c>
      <c r="J18" s="53">
        <v>45260</v>
      </c>
      <c r="K18" s="54">
        <v>549779</v>
      </c>
      <c r="L18" s="54">
        <v>549779</v>
      </c>
      <c r="M18" s="54">
        <v>80999</v>
      </c>
      <c r="N18" s="54">
        <v>0</v>
      </c>
      <c r="O18" s="46">
        <f t="shared" si="0"/>
        <v>1.61998</v>
      </c>
      <c r="P18" s="46">
        <f t="shared" si="1"/>
        <v>3.38002</v>
      </c>
    </row>
    <row r="19" spans="1:16" x14ac:dyDescent="0.25">
      <c r="A19" s="52">
        <v>2021</v>
      </c>
      <c r="B19" s="16" t="s">
        <v>193</v>
      </c>
      <c r="C19" s="16" t="s">
        <v>194</v>
      </c>
      <c r="D19" s="16" t="s">
        <v>161</v>
      </c>
      <c r="E19" s="16" t="s">
        <v>195</v>
      </c>
      <c r="F19" s="16" t="s">
        <v>12</v>
      </c>
      <c r="G19" s="16" t="s">
        <v>196</v>
      </c>
      <c r="H19" s="16">
        <v>12</v>
      </c>
      <c r="I19" s="53">
        <v>44896</v>
      </c>
      <c r="J19" s="53">
        <v>45260</v>
      </c>
      <c r="K19" s="54">
        <v>2411687</v>
      </c>
      <c r="L19" s="54">
        <v>1958193.5</v>
      </c>
      <c r="M19" s="54">
        <v>0</v>
      </c>
      <c r="N19" s="54">
        <v>-453493.5</v>
      </c>
      <c r="O19" s="46">
        <f t="shared" si="0"/>
        <v>0</v>
      </c>
      <c r="P19" s="46">
        <f t="shared" si="1"/>
        <v>5</v>
      </c>
    </row>
    <row r="20" spans="1:16" x14ac:dyDescent="0.25">
      <c r="A20" s="52">
        <v>2021</v>
      </c>
      <c r="B20" s="16" t="s">
        <v>197</v>
      </c>
      <c r="C20" s="16" t="s">
        <v>198</v>
      </c>
      <c r="D20" s="16" t="s">
        <v>161</v>
      </c>
      <c r="E20" s="16" t="s">
        <v>84</v>
      </c>
      <c r="F20" s="16" t="s">
        <v>12</v>
      </c>
      <c r="G20" s="16" t="s">
        <v>162</v>
      </c>
      <c r="H20" s="16">
        <v>12</v>
      </c>
      <c r="I20" s="53">
        <v>44652</v>
      </c>
      <c r="J20" s="53">
        <v>45016</v>
      </c>
      <c r="K20" s="54">
        <v>542580</v>
      </c>
      <c r="L20" s="54">
        <v>484665</v>
      </c>
      <c r="M20" s="54">
        <v>0</v>
      </c>
      <c r="N20" s="54">
        <v>-57915</v>
      </c>
      <c r="O20" s="46">
        <f t="shared" si="0"/>
        <v>0</v>
      </c>
      <c r="P20" s="46">
        <f t="shared" si="1"/>
        <v>5</v>
      </c>
    </row>
    <row r="21" spans="1:16" x14ac:dyDescent="0.25">
      <c r="A21" s="52">
        <v>2021</v>
      </c>
      <c r="B21" s="16" t="s">
        <v>199</v>
      </c>
      <c r="C21" s="16" t="s">
        <v>200</v>
      </c>
      <c r="D21" s="16" t="s">
        <v>161</v>
      </c>
      <c r="E21" s="16" t="s">
        <v>86</v>
      </c>
      <c r="F21" s="16" t="s">
        <v>12</v>
      </c>
      <c r="G21" s="16" t="s">
        <v>162</v>
      </c>
      <c r="H21" s="16">
        <v>12</v>
      </c>
      <c r="I21" s="53">
        <v>44805</v>
      </c>
      <c r="J21" s="53">
        <v>45169</v>
      </c>
      <c r="K21" s="54">
        <v>632031</v>
      </c>
      <c r="L21" s="54">
        <v>632031</v>
      </c>
      <c r="M21" s="54">
        <v>1688</v>
      </c>
      <c r="N21" s="54">
        <v>0</v>
      </c>
      <c r="O21" s="46">
        <f t="shared" si="0"/>
        <v>3.3759999999999998E-2</v>
      </c>
      <c r="P21" s="46">
        <f t="shared" si="1"/>
        <v>4.96624</v>
      </c>
    </row>
    <row r="22" spans="1:16" x14ac:dyDescent="0.25">
      <c r="A22" s="52">
        <v>2021</v>
      </c>
      <c r="B22" s="16" t="s">
        <v>201</v>
      </c>
      <c r="C22" s="16" t="s">
        <v>202</v>
      </c>
      <c r="D22" s="16" t="s">
        <v>161</v>
      </c>
      <c r="E22" s="16" t="s">
        <v>203</v>
      </c>
      <c r="F22" s="16" t="s">
        <v>12</v>
      </c>
      <c r="G22" s="16" t="s">
        <v>162</v>
      </c>
      <c r="H22" s="16">
        <v>12</v>
      </c>
      <c r="I22" s="53">
        <v>44713</v>
      </c>
      <c r="J22" s="53">
        <v>45077</v>
      </c>
      <c r="K22" s="54">
        <v>193188</v>
      </c>
      <c r="L22" s="54">
        <v>173034</v>
      </c>
      <c r="M22" s="54">
        <v>0</v>
      </c>
      <c r="N22" s="54">
        <v>-20154</v>
      </c>
      <c r="O22" s="46">
        <f t="shared" ref="O22:O23" si="2">SUM(M22)/25000</f>
        <v>0</v>
      </c>
      <c r="P22" s="46">
        <f t="shared" si="1"/>
        <v>5</v>
      </c>
    </row>
    <row r="23" spans="1:16" x14ac:dyDescent="0.25">
      <c r="A23" s="52">
        <v>2021</v>
      </c>
      <c r="B23" s="16" t="s">
        <v>204</v>
      </c>
      <c r="C23" s="16" t="s">
        <v>205</v>
      </c>
      <c r="D23" s="16" t="s">
        <v>161</v>
      </c>
      <c r="E23" s="16" t="s">
        <v>91</v>
      </c>
      <c r="F23" s="16" t="s">
        <v>12</v>
      </c>
      <c r="G23" s="16" t="s">
        <v>162</v>
      </c>
      <c r="H23" s="16">
        <v>12</v>
      </c>
      <c r="I23" s="53">
        <v>44713</v>
      </c>
      <c r="J23" s="53">
        <v>45077</v>
      </c>
      <c r="K23" s="54">
        <v>292338</v>
      </c>
      <c r="L23" s="54">
        <v>287995</v>
      </c>
      <c r="M23" s="54">
        <v>0</v>
      </c>
      <c r="N23" s="54">
        <v>-4343</v>
      </c>
      <c r="O23" s="46">
        <f t="shared" si="2"/>
        <v>0</v>
      </c>
      <c r="P23" s="46">
        <f t="shared" si="1"/>
        <v>5</v>
      </c>
    </row>
    <row r="24" spans="1:16" x14ac:dyDescent="0.25">
      <c r="A24" s="52">
        <v>2021</v>
      </c>
      <c r="B24" s="16" t="s">
        <v>206</v>
      </c>
      <c r="C24" s="16" t="s">
        <v>207</v>
      </c>
      <c r="D24" s="16" t="s">
        <v>161</v>
      </c>
      <c r="E24" s="16" t="s">
        <v>94</v>
      </c>
      <c r="F24" s="16" t="s">
        <v>12</v>
      </c>
      <c r="G24" s="16" t="s">
        <v>162</v>
      </c>
      <c r="H24" s="16">
        <v>12</v>
      </c>
      <c r="I24" s="53">
        <v>44743</v>
      </c>
      <c r="J24" s="53">
        <v>45107</v>
      </c>
      <c r="K24" s="54">
        <v>2048280</v>
      </c>
      <c r="L24" s="54">
        <v>1600662.69</v>
      </c>
      <c r="M24" s="54">
        <v>0</v>
      </c>
      <c r="N24" s="54">
        <v>-447617.31</v>
      </c>
      <c r="O24" s="46">
        <f t="shared" si="0"/>
        <v>0</v>
      </c>
      <c r="P24" s="46">
        <f t="shared" si="1"/>
        <v>5</v>
      </c>
    </row>
    <row r="25" spans="1:16" x14ac:dyDescent="0.25">
      <c r="A25" s="52">
        <v>2021</v>
      </c>
      <c r="B25" s="16" t="s">
        <v>208</v>
      </c>
      <c r="C25" s="16" t="s">
        <v>209</v>
      </c>
      <c r="D25" s="16" t="s">
        <v>210</v>
      </c>
      <c r="E25" s="16" t="s">
        <v>96</v>
      </c>
      <c r="F25" s="16" t="s">
        <v>12</v>
      </c>
      <c r="G25" s="16" t="s">
        <v>162</v>
      </c>
      <c r="H25" s="16">
        <v>12</v>
      </c>
      <c r="I25" s="53">
        <v>44743</v>
      </c>
      <c r="J25" s="53">
        <v>45107</v>
      </c>
      <c r="K25" s="54">
        <v>1014468</v>
      </c>
      <c r="L25" s="54">
        <v>989731</v>
      </c>
      <c r="M25" s="54">
        <v>0</v>
      </c>
      <c r="N25" s="54">
        <v>-24737</v>
      </c>
      <c r="O25" s="46">
        <f t="shared" si="0"/>
        <v>0</v>
      </c>
      <c r="P25" s="46">
        <f t="shared" si="1"/>
        <v>5</v>
      </c>
    </row>
    <row r="26" spans="1:16" x14ac:dyDescent="0.25">
      <c r="A26" s="52">
        <v>2021</v>
      </c>
      <c r="B26" s="16" t="s">
        <v>211</v>
      </c>
      <c r="C26" s="16" t="s">
        <v>212</v>
      </c>
      <c r="D26" s="16" t="s">
        <v>161</v>
      </c>
      <c r="E26" s="16" t="s">
        <v>98</v>
      </c>
      <c r="F26" s="16" t="s">
        <v>12</v>
      </c>
      <c r="G26" s="16" t="s">
        <v>162</v>
      </c>
      <c r="H26" s="16">
        <v>12</v>
      </c>
      <c r="I26" s="53">
        <v>44743</v>
      </c>
      <c r="J26" s="53">
        <v>45107</v>
      </c>
      <c r="K26" s="54">
        <v>518912</v>
      </c>
      <c r="L26" s="54">
        <v>518912</v>
      </c>
      <c r="M26" s="54">
        <v>42522</v>
      </c>
      <c r="N26" s="54">
        <v>0</v>
      </c>
      <c r="O26" s="46">
        <f t="shared" si="0"/>
        <v>0.85043999999999997</v>
      </c>
      <c r="P26" s="46">
        <f t="shared" si="1"/>
        <v>4.1495600000000001</v>
      </c>
    </row>
    <row r="27" spans="1:16" x14ac:dyDescent="0.25">
      <c r="A27" s="52">
        <v>2021</v>
      </c>
      <c r="B27" s="16" t="s">
        <v>213</v>
      </c>
      <c r="C27" s="16" t="s">
        <v>214</v>
      </c>
      <c r="D27" s="16" t="s">
        <v>161</v>
      </c>
      <c r="E27" s="16" t="s">
        <v>100</v>
      </c>
      <c r="F27" s="16" t="s">
        <v>12</v>
      </c>
      <c r="G27" s="16" t="s">
        <v>162</v>
      </c>
      <c r="H27" s="16">
        <v>12</v>
      </c>
      <c r="I27" s="53">
        <v>44743</v>
      </c>
      <c r="J27" s="53">
        <v>45107</v>
      </c>
      <c r="K27" s="54">
        <v>198217</v>
      </c>
      <c r="L27" s="54">
        <v>179363.6</v>
      </c>
      <c r="M27" s="54">
        <v>0</v>
      </c>
      <c r="N27" s="54">
        <v>-18853.400000000001</v>
      </c>
      <c r="O27" s="46">
        <f t="shared" ref="O27" si="3">SUM(M27)/25000</f>
        <v>0</v>
      </c>
      <c r="P27" s="46">
        <f t="shared" si="1"/>
        <v>5</v>
      </c>
    </row>
    <row r="28" spans="1:16" x14ac:dyDescent="0.25">
      <c r="A28" s="52">
        <v>2021</v>
      </c>
      <c r="B28" s="16" t="s">
        <v>215</v>
      </c>
      <c r="C28" s="16" t="s">
        <v>216</v>
      </c>
      <c r="D28" s="16" t="s">
        <v>161</v>
      </c>
      <c r="E28" s="16" t="s">
        <v>102</v>
      </c>
      <c r="F28" s="16" t="s">
        <v>12</v>
      </c>
      <c r="G28" s="16" t="s">
        <v>162</v>
      </c>
      <c r="H28" s="16">
        <v>12</v>
      </c>
      <c r="I28" s="53">
        <v>44713</v>
      </c>
      <c r="J28" s="53">
        <v>45077</v>
      </c>
      <c r="K28" s="54">
        <v>638497</v>
      </c>
      <c r="L28" s="54">
        <v>618411</v>
      </c>
      <c r="M28" s="54">
        <v>0</v>
      </c>
      <c r="N28" s="54">
        <v>-20086</v>
      </c>
      <c r="O28" s="46">
        <f t="shared" si="0"/>
        <v>0</v>
      </c>
      <c r="P28" s="46">
        <f t="shared" si="1"/>
        <v>5</v>
      </c>
    </row>
    <row r="29" spans="1:16" x14ac:dyDescent="0.25">
      <c r="A29" s="52">
        <v>2021</v>
      </c>
      <c r="B29" s="16" t="s">
        <v>217</v>
      </c>
      <c r="C29" s="16" t="s">
        <v>218</v>
      </c>
      <c r="D29" s="16" t="s">
        <v>161</v>
      </c>
      <c r="E29" s="16" t="s">
        <v>104</v>
      </c>
      <c r="F29" s="16" t="s">
        <v>12</v>
      </c>
      <c r="G29" s="16" t="s">
        <v>162</v>
      </c>
      <c r="H29" s="16">
        <v>12</v>
      </c>
      <c r="I29" s="53">
        <v>44774</v>
      </c>
      <c r="J29" s="53">
        <v>45138</v>
      </c>
      <c r="K29" s="54">
        <v>955818</v>
      </c>
      <c r="L29" s="54">
        <v>955818</v>
      </c>
      <c r="M29" s="54">
        <v>45006</v>
      </c>
      <c r="N29" s="54">
        <v>0</v>
      </c>
      <c r="O29" s="46">
        <f t="shared" si="0"/>
        <v>0.90012000000000003</v>
      </c>
      <c r="P29" s="46">
        <f t="shared" si="1"/>
        <v>4.0998799999999997</v>
      </c>
    </row>
    <row r="30" spans="1:16" x14ac:dyDescent="0.25">
      <c r="A30" s="52">
        <v>2021</v>
      </c>
      <c r="B30" s="16" t="s">
        <v>219</v>
      </c>
      <c r="C30" s="16" t="s">
        <v>220</v>
      </c>
      <c r="D30" s="16" t="s">
        <v>161</v>
      </c>
      <c r="E30" s="16" t="s">
        <v>106</v>
      </c>
      <c r="F30" s="16" t="s">
        <v>12</v>
      </c>
      <c r="G30" s="16" t="s">
        <v>162</v>
      </c>
      <c r="H30" s="16">
        <v>12</v>
      </c>
      <c r="I30" s="53">
        <v>44896</v>
      </c>
      <c r="J30" s="53">
        <v>45260</v>
      </c>
      <c r="K30" s="54">
        <v>1183338</v>
      </c>
      <c r="L30" s="54">
        <v>1183338</v>
      </c>
      <c r="M30" s="54">
        <v>42312.5</v>
      </c>
      <c r="N30" s="54">
        <v>0</v>
      </c>
      <c r="O30" s="46">
        <f t="shared" si="0"/>
        <v>0.84624999999999995</v>
      </c>
      <c r="P30" s="46">
        <f t="shared" si="1"/>
        <v>4.1537500000000005</v>
      </c>
    </row>
    <row r="31" spans="1:16" x14ac:dyDescent="0.25">
      <c r="A31" s="56"/>
      <c r="B31" s="32"/>
      <c r="C31" s="32"/>
      <c r="D31" s="32"/>
      <c r="E31" s="32"/>
      <c r="F31" s="32"/>
      <c r="G31" s="32"/>
      <c r="H31" s="32"/>
      <c r="I31" s="57"/>
      <c r="J31" s="57"/>
      <c r="K31" s="58"/>
      <c r="L31" s="58"/>
      <c r="M31" s="58"/>
      <c r="N31" s="58"/>
      <c r="P31" s="46"/>
    </row>
    <row r="32" spans="1:16" x14ac:dyDescent="0.25">
      <c r="A32" s="52">
        <v>2021</v>
      </c>
      <c r="B32" s="16" t="s">
        <v>221</v>
      </c>
      <c r="C32" s="16" t="s">
        <v>222</v>
      </c>
      <c r="D32" s="16" t="s">
        <v>161</v>
      </c>
      <c r="E32" s="16" t="s">
        <v>36</v>
      </c>
      <c r="F32" s="16" t="s">
        <v>34</v>
      </c>
      <c r="G32" s="16"/>
      <c r="H32" s="16">
        <v>12</v>
      </c>
      <c r="I32" s="53">
        <v>44713</v>
      </c>
      <c r="J32" s="53">
        <v>45077</v>
      </c>
      <c r="K32" s="54">
        <v>65212</v>
      </c>
      <c r="L32" s="54">
        <v>65212</v>
      </c>
      <c r="M32" s="54">
        <v>0</v>
      </c>
      <c r="N32" s="54">
        <v>0</v>
      </c>
      <c r="P32" s="46"/>
    </row>
    <row r="33" spans="1:16" x14ac:dyDescent="0.25">
      <c r="A33" s="52">
        <v>2021</v>
      </c>
      <c r="B33" s="16" t="s">
        <v>223</v>
      </c>
      <c r="C33" s="16" t="s">
        <v>224</v>
      </c>
      <c r="D33" s="16" t="s">
        <v>161</v>
      </c>
      <c r="E33" s="16" t="s">
        <v>28</v>
      </c>
      <c r="F33" s="16" t="s">
        <v>12</v>
      </c>
      <c r="G33" s="16" t="s">
        <v>162</v>
      </c>
      <c r="H33" s="16">
        <v>12</v>
      </c>
      <c r="I33" s="53">
        <v>44896</v>
      </c>
      <c r="J33" s="53">
        <v>45260</v>
      </c>
      <c r="K33" s="54">
        <v>444858</v>
      </c>
      <c r="L33" s="54">
        <v>339356</v>
      </c>
      <c r="M33" s="54">
        <v>0</v>
      </c>
      <c r="N33" s="54">
        <v>-105502</v>
      </c>
      <c r="P33" s="46"/>
    </row>
    <row r="34" spans="1:16" x14ac:dyDescent="0.25">
      <c r="A34" s="52">
        <v>2021</v>
      </c>
      <c r="B34" s="16" t="s">
        <v>225</v>
      </c>
      <c r="C34" s="16" t="s">
        <v>226</v>
      </c>
      <c r="D34" s="16" t="s">
        <v>161</v>
      </c>
      <c r="E34" s="16" t="s">
        <v>25</v>
      </c>
      <c r="F34" s="16" t="s">
        <v>12</v>
      </c>
      <c r="G34" s="16" t="s">
        <v>162</v>
      </c>
      <c r="H34" s="16">
        <v>12</v>
      </c>
      <c r="I34" s="53">
        <v>44621</v>
      </c>
      <c r="J34" s="53">
        <v>44985</v>
      </c>
      <c r="K34" s="54">
        <v>353374</v>
      </c>
      <c r="L34" s="54">
        <v>332867.23</v>
      </c>
      <c r="M34" s="54">
        <v>0</v>
      </c>
      <c r="N34" s="54">
        <v>-20506.77</v>
      </c>
      <c r="P34" s="46"/>
    </row>
    <row r="35" spans="1:16" x14ac:dyDescent="0.25">
      <c r="A35" s="52">
        <v>2021</v>
      </c>
      <c r="B35" s="16" t="s">
        <v>227</v>
      </c>
      <c r="C35" s="16" t="s">
        <v>228</v>
      </c>
      <c r="D35" s="16" t="s">
        <v>161</v>
      </c>
      <c r="E35" s="16" t="s">
        <v>18</v>
      </c>
      <c r="F35" s="16" t="s">
        <v>12</v>
      </c>
      <c r="G35" s="16" t="s">
        <v>162</v>
      </c>
      <c r="H35" s="16">
        <v>12</v>
      </c>
      <c r="I35" s="53">
        <v>44743</v>
      </c>
      <c r="J35" s="53">
        <v>45107</v>
      </c>
      <c r="K35" s="54">
        <v>3206684</v>
      </c>
      <c r="L35" s="54">
        <v>2928262</v>
      </c>
      <c r="M35" s="54">
        <v>0</v>
      </c>
      <c r="N35" s="54">
        <v>-278422</v>
      </c>
      <c r="P35" s="46"/>
    </row>
    <row r="36" spans="1:16" x14ac:dyDescent="0.25">
      <c r="A36" s="52">
        <v>2022</v>
      </c>
      <c r="B36" s="16" t="s">
        <v>33</v>
      </c>
      <c r="C36" s="16" t="s">
        <v>229</v>
      </c>
      <c r="D36" s="16" t="s">
        <v>161</v>
      </c>
      <c r="E36" s="16" t="s">
        <v>32</v>
      </c>
      <c r="F36" s="16" t="s">
        <v>34</v>
      </c>
      <c r="G36" s="16"/>
      <c r="H36" s="16">
        <v>12</v>
      </c>
      <c r="I36" s="53">
        <v>44958</v>
      </c>
      <c r="J36" s="53">
        <v>45322</v>
      </c>
      <c r="K36" s="54">
        <v>695520</v>
      </c>
      <c r="L36" s="54">
        <v>695520</v>
      </c>
      <c r="M36" s="54">
        <v>1</v>
      </c>
      <c r="N36" s="54">
        <v>0</v>
      </c>
      <c r="P36" s="46"/>
    </row>
    <row r="37" spans="1:16" x14ac:dyDescent="0.25">
      <c r="A37" s="52">
        <v>2021</v>
      </c>
      <c r="B37" s="16" t="s">
        <v>230</v>
      </c>
      <c r="C37" s="16" t="s">
        <v>231</v>
      </c>
      <c r="D37" s="16" t="s">
        <v>161</v>
      </c>
      <c r="E37" s="16" t="s">
        <v>232</v>
      </c>
      <c r="F37" s="16" t="s">
        <v>12</v>
      </c>
      <c r="G37" s="16" t="s">
        <v>162</v>
      </c>
      <c r="H37" s="16">
        <v>12</v>
      </c>
      <c r="I37" s="53">
        <v>44866</v>
      </c>
      <c r="J37" s="53">
        <v>45230</v>
      </c>
      <c r="K37" s="54">
        <v>104414</v>
      </c>
      <c r="L37" s="54">
        <v>104414</v>
      </c>
      <c r="M37" s="54">
        <v>6237</v>
      </c>
      <c r="N37" s="54">
        <v>0</v>
      </c>
      <c r="P37" s="46"/>
    </row>
    <row r="38" spans="1:16" x14ac:dyDescent="0.25">
      <c r="A38" s="52">
        <v>2021</v>
      </c>
      <c r="B38" s="16" t="s">
        <v>233</v>
      </c>
      <c r="C38" s="16" t="s">
        <v>234</v>
      </c>
      <c r="D38" s="16" t="s">
        <v>161</v>
      </c>
      <c r="E38" s="16" t="s">
        <v>15</v>
      </c>
      <c r="F38" s="16" t="s">
        <v>12</v>
      </c>
      <c r="G38" s="16" t="s">
        <v>162</v>
      </c>
      <c r="H38" s="16">
        <v>12</v>
      </c>
      <c r="I38" s="53">
        <v>44743</v>
      </c>
      <c r="J38" s="53">
        <v>45107</v>
      </c>
      <c r="K38" s="54">
        <v>1083032</v>
      </c>
      <c r="L38" s="54">
        <v>870997.24</v>
      </c>
      <c r="M38" s="54">
        <v>0</v>
      </c>
      <c r="N38" s="54">
        <v>-212034.76</v>
      </c>
      <c r="P38" s="46"/>
    </row>
    <row r="39" spans="1:16" x14ac:dyDescent="0.25">
      <c r="A39" s="52">
        <v>2021</v>
      </c>
      <c r="B39" s="16" t="s">
        <v>235</v>
      </c>
      <c r="C39" s="16" t="s">
        <v>236</v>
      </c>
      <c r="D39" s="16" t="s">
        <v>161</v>
      </c>
      <c r="E39" s="16" t="s">
        <v>23</v>
      </c>
      <c r="F39" s="16" t="s">
        <v>12</v>
      </c>
      <c r="G39" s="16" t="s">
        <v>162</v>
      </c>
      <c r="H39" s="16">
        <v>12</v>
      </c>
      <c r="I39" s="53">
        <v>44621</v>
      </c>
      <c r="J39" s="53">
        <v>44985</v>
      </c>
      <c r="K39" s="54">
        <v>146748</v>
      </c>
      <c r="L39" s="54">
        <v>128583</v>
      </c>
      <c r="M39" s="54">
        <v>0</v>
      </c>
      <c r="N39" s="54">
        <v>-18165</v>
      </c>
      <c r="P39" s="46"/>
    </row>
    <row r="40" spans="1:16" x14ac:dyDescent="0.25">
      <c r="A40" s="52">
        <v>2021</v>
      </c>
      <c r="B40" s="16" t="s">
        <v>237</v>
      </c>
      <c r="C40" s="16" t="s">
        <v>27</v>
      </c>
      <c r="D40" s="16" t="s">
        <v>161</v>
      </c>
      <c r="E40" s="16" t="s">
        <v>30</v>
      </c>
      <c r="F40" s="16" t="s">
        <v>12</v>
      </c>
      <c r="G40" s="16" t="s">
        <v>162</v>
      </c>
      <c r="H40" s="16">
        <v>12</v>
      </c>
      <c r="I40" s="53">
        <v>44713</v>
      </c>
      <c r="J40" s="53">
        <v>45077</v>
      </c>
      <c r="K40" s="54">
        <v>243889</v>
      </c>
      <c r="L40" s="54">
        <v>232577</v>
      </c>
      <c r="M40" s="54">
        <v>0</v>
      </c>
      <c r="N40" s="54">
        <v>-11312</v>
      </c>
      <c r="P40" s="46"/>
    </row>
    <row r="41" spans="1:16" x14ac:dyDescent="0.25">
      <c r="A41" s="52">
        <v>2021</v>
      </c>
      <c r="B41" s="16" t="s">
        <v>238</v>
      </c>
      <c r="C41" s="16" t="s">
        <v>239</v>
      </c>
      <c r="D41" s="16" t="s">
        <v>161</v>
      </c>
      <c r="E41" s="16" t="s">
        <v>20</v>
      </c>
      <c r="F41" s="16" t="s">
        <v>12</v>
      </c>
      <c r="G41" s="16" t="s">
        <v>162</v>
      </c>
      <c r="H41" s="16">
        <v>12</v>
      </c>
      <c r="I41" s="53">
        <v>44805</v>
      </c>
      <c r="J41" s="53">
        <v>45169</v>
      </c>
      <c r="K41" s="54">
        <v>2444964</v>
      </c>
      <c r="L41" s="54">
        <v>2444964</v>
      </c>
      <c r="M41" s="54">
        <v>482986</v>
      </c>
      <c r="N41" s="54">
        <v>0</v>
      </c>
      <c r="P41" s="46"/>
    </row>
    <row r="42" spans="1:16" x14ac:dyDescent="0.25">
      <c r="A42" s="52">
        <v>2021</v>
      </c>
      <c r="B42" s="16" t="s">
        <v>240</v>
      </c>
      <c r="C42" s="16" t="s">
        <v>241</v>
      </c>
      <c r="D42" s="16" t="s">
        <v>161</v>
      </c>
      <c r="E42" s="16" t="s">
        <v>14</v>
      </c>
      <c r="F42" s="16" t="s">
        <v>12</v>
      </c>
      <c r="G42" s="16" t="s">
        <v>162</v>
      </c>
      <c r="H42" s="16">
        <v>12</v>
      </c>
      <c r="I42" s="53">
        <v>44743</v>
      </c>
      <c r="J42" s="53">
        <v>45107</v>
      </c>
      <c r="K42" s="54">
        <v>1314844</v>
      </c>
      <c r="L42" s="54">
        <v>1026985.12</v>
      </c>
      <c r="M42" s="54">
        <v>0</v>
      </c>
      <c r="N42" s="54">
        <v>-287858.88</v>
      </c>
      <c r="P42" s="46"/>
    </row>
    <row r="43" spans="1:16" x14ac:dyDescent="0.25">
      <c r="A43" s="52">
        <v>2021</v>
      </c>
      <c r="B43" s="16" t="s">
        <v>242</v>
      </c>
      <c r="C43" s="16" t="s">
        <v>243</v>
      </c>
      <c r="D43" s="16" t="s">
        <v>161</v>
      </c>
      <c r="E43" s="16" t="s">
        <v>244</v>
      </c>
      <c r="F43" s="16" t="s">
        <v>12</v>
      </c>
      <c r="G43" s="16" t="s">
        <v>162</v>
      </c>
      <c r="H43" s="16">
        <v>12</v>
      </c>
      <c r="I43" s="53">
        <v>44743</v>
      </c>
      <c r="J43" s="53">
        <v>45107</v>
      </c>
      <c r="K43" s="54">
        <v>686051</v>
      </c>
      <c r="L43" s="54">
        <v>499208.41</v>
      </c>
      <c r="M43" s="54">
        <v>0</v>
      </c>
      <c r="N43" s="54">
        <v>-186842.59</v>
      </c>
      <c r="P43" s="46"/>
    </row>
    <row r="44" spans="1:16" x14ac:dyDescent="0.25">
      <c r="A44" s="52">
        <v>2021</v>
      </c>
      <c r="B44" s="16" t="s">
        <v>245</v>
      </c>
      <c r="C44" s="16" t="s">
        <v>246</v>
      </c>
      <c r="D44" s="16" t="s">
        <v>161</v>
      </c>
      <c r="E44" s="16" t="s">
        <v>16</v>
      </c>
      <c r="F44" s="16" t="s">
        <v>12</v>
      </c>
      <c r="G44" s="16" t="s">
        <v>162</v>
      </c>
      <c r="H44" s="16">
        <v>12</v>
      </c>
      <c r="I44" s="53">
        <v>44896</v>
      </c>
      <c r="J44" s="53">
        <v>45260</v>
      </c>
      <c r="K44" s="54">
        <v>452333</v>
      </c>
      <c r="L44" s="54">
        <v>452333</v>
      </c>
      <c r="M44" s="54">
        <v>140528</v>
      </c>
      <c r="N44" s="54">
        <v>0</v>
      </c>
      <c r="P44" s="46"/>
    </row>
    <row r="45" spans="1:16" x14ac:dyDescent="0.25">
      <c r="A45" s="52">
        <v>2021</v>
      </c>
      <c r="B45" s="16" t="s">
        <v>247</v>
      </c>
      <c r="C45" s="16" t="s">
        <v>248</v>
      </c>
      <c r="D45" s="16" t="s">
        <v>161</v>
      </c>
      <c r="E45" s="16" t="s">
        <v>249</v>
      </c>
      <c r="F45" s="16" t="s">
        <v>12</v>
      </c>
      <c r="G45" s="16" t="s">
        <v>162</v>
      </c>
      <c r="H45" s="16">
        <v>12</v>
      </c>
      <c r="I45" s="53">
        <v>44896</v>
      </c>
      <c r="J45" s="53">
        <v>45260</v>
      </c>
      <c r="K45" s="54">
        <v>842704</v>
      </c>
      <c r="L45" s="54">
        <v>842704</v>
      </c>
      <c r="M45" s="54">
        <v>526194</v>
      </c>
      <c r="N45" s="54">
        <v>0</v>
      </c>
      <c r="P45" s="46"/>
    </row>
    <row r="46" spans="1:16" x14ac:dyDescent="0.25">
      <c r="A46" s="52">
        <v>2021</v>
      </c>
      <c r="B46" s="16" t="s">
        <v>250</v>
      </c>
      <c r="C46" s="16" t="s">
        <v>251</v>
      </c>
      <c r="D46" s="16" t="s">
        <v>161</v>
      </c>
      <c r="E46" s="16" t="s">
        <v>24</v>
      </c>
      <c r="F46" s="16" t="s">
        <v>12</v>
      </c>
      <c r="G46" s="16" t="s">
        <v>162</v>
      </c>
      <c r="H46" s="16">
        <v>12</v>
      </c>
      <c r="I46" s="53">
        <v>44896</v>
      </c>
      <c r="J46" s="53">
        <v>45260</v>
      </c>
      <c r="K46" s="54">
        <v>684804</v>
      </c>
      <c r="L46" s="54">
        <v>684804</v>
      </c>
      <c r="M46" s="54">
        <v>208918</v>
      </c>
      <c r="N46" s="54">
        <v>0</v>
      </c>
      <c r="P46" s="46"/>
    </row>
    <row r="47" spans="1:16" x14ac:dyDescent="0.25">
      <c r="A47" s="52">
        <v>2021</v>
      </c>
      <c r="B47" s="16" t="s">
        <v>252</v>
      </c>
      <c r="C47" s="16" t="s">
        <v>253</v>
      </c>
      <c r="D47" s="16" t="s">
        <v>161</v>
      </c>
      <c r="E47" s="16" t="s">
        <v>29</v>
      </c>
      <c r="F47" s="16" t="s">
        <v>12</v>
      </c>
      <c r="G47" s="16" t="s">
        <v>162</v>
      </c>
      <c r="H47" s="16">
        <v>12</v>
      </c>
      <c r="I47" s="53">
        <v>44896</v>
      </c>
      <c r="J47" s="53">
        <v>45260</v>
      </c>
      <c r="K47" s="54">
        <v>488995</v>
      </c>
      <c r="L47" s="54">
        <v>488995</v>
      </c>
      <c r="M47" s="54">
        <v>51174</v>
      </c>
      <c r="N47" s="54">
        <v>0</v>
      </c>
      <c r="P47" s="46"/>
    </row>
    <row r="48" spans="1:16" x14ac:dyDescent="0.25">
      <c r="A48" s="52">
        <v>2021</v>
      </c>
      <c r="B48" s="16" t="s">
        <v>254</v>
      </c>
      <c r="C48" s="16" t="s">
        <v>255</v>
      </c>
      <c r="D48" s="16" t="s">
        <v>161</v>
      </c>
      <c r="E48" s="16" t="s">
        <v>256</v>
      </c>
      <c r="F48" s="16" t="s">
        <v>12</v>
      </c>
      <c r="G48" s="16" t="s">
        <v>196</v>
      </c>
      <c r="H48" s="16">
        <v>12</v>
      </c>
      <c r="I48" s="53">
        <v>44896</v>
      </c>
      <c r="J48" s="53">
        <v>45260</v>
      </c>
      <c r="K48" s="54">
        <v>616955</v>
      </c>
      <c r="L48" s="54">
        <v>616955</v>
      </c>
      <c r="M48" s="54">
        <v>149884</v>
      </c>
      <c r="N48" s="54">
        <v>0</v>
      </c>
      <c r="P48" s="46"/>
    </row>
    <row r="49" spans="1:16" x14ac:dyDescent="0.25">
      <c r="A49" s="52">
        <v>2021</v>
      </c>
      <c r="B49" s="16" t="s">
        <v>257</v>
      </c>
      <c r="C49" s="16" t="s">
        <v>258</v>
      </c>
      <c r="D49" s="16" t="s">
        <v>161</v>
      </c>
      <c r="E49" s="16" t="s">
        <v>259</v>
      </c>
      <c r="F49" s="16" t="s">
        <v>12</v>
      </c>
      <c r="G49" s="16" t="s">
        <v>196</v>
      </c>
      <c r="H49" s="16">
        <v>12</v>
      </c>
      <c r="I49" s="53">
        <v>44835</v>
      </c>
      <c r="J49" s="53">
        <v>45199</v>
      </c>
      <c r="K49" s="54">
        <v>447853</v>
      </c>
      <c r="L49" s="54">
        <v>447853</v>
      </c>
      <c r="M49" s="54">
        <v>292577</v>
      </c>
      <c r="N49" s="54">
        <v>0</v>
      </c>
      <c r="P49" s="46"/>
    </row>
    <row r="50" spans="1:16" x14ac:dyDescent="0.25">
      <c r="A50" s="52">
        <v>2021</v>
      </c>
      <c r="B50" s="16" t="s">
        <v>260</v>
      </c>
      <c r="C50" s="16" t="s">
        <v>261</v>
      </c>
      <c r="D50" s="16" t="s">
        <v>161</v>
      </c>
      <c r="E50" s="16" t="s">
        <v>262</v>
      </c>
      <c r="F50" s="16" t="s">
        <v>12</v>
      </c>
      <c r="G50" s="16" t="s">
        <v>162</v>
      </c>
      <c r="H50" s="16">
        <v>12</v>
      </c>
      <c r="I50" s="53">
        <v>44896</v>
      </c>
      <c r="J50" s="53">
        <v>45260</v>
      </c>
      <c r="K50" s="54">
        <v>1092177</v>
      </c>
      <c r="L50" s="54">
        <v>1092177</v>
      </c>
      <c r="M50" s="54">
        <v>258567</v>
      </c>
      <c r="N50" s="54">
        <v>0</v>
      </c>
      <c r="P50" s="46"/>
    </row>
    <row r="51" spans="1:16" x14ac:dyDescent="0.25">
      <c r="A51" s="52">
        <v>2021</v>
      </c>
      <c r="B51" s="16" t="s">
        <v>263</v>
      </c>
      <c r="C51" s="16" t="s">
        <v>264</v>
      </c>
      <c r="D51" s="16" t="s">
        <v>161</v>
      </c>
      <c r="E51" s="16" t="s">
        <v>49</v>
      </c>
      <c r="F51" s="16" t="s">
        <v>12</v>
      </c>
      <c r="G51" s="16" t="s">
        <v>196</v>
      </c>
      <c r="H51" s="16">
        <v>12</v>
      </c>
      <c r="I51" s="53">
        <v>44835</v>
      </c>
      <c r="J51" s="53">
        <v>45199</v>
      </c>
      <c r="K51" s="54">
        <v>1666348</v>
      </c>
      <c r="L51" s="54">
        <v>1666348</v>
      </c>
      <c r="M51" s="54">
        <v>330730.34000000003</v>
      </c>
      <c r="N51" s="54">
        <v>0</v>
      </c>
      <c r="P51" s="46"/>
    </row>
  </sheetData>
  <mergeCells count="4">
    <mergeCell ref="A1:B1"/>
    <mergeCell ref="C1:D1"/>
    <mergeCell ref="E1:F1"/>
    <mergeCell ref="G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</vt:lpstr>
      <vt:lpstr>HUD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Sarria, Manuel (HT)</dc:creator>
  <cp:lastModifiedBy>Sarria, Manuel (HT)</cp:lastModifiedBy>
  <dcterms:created xsi:type="dcterms:W3CDTF">2024-01-08T19:33:15Z</dcterms:created>
  <dcterms:modified xsi:type="dcterms:W3CDTF">2024-06-17T23:11:28Z</dcterms:modified>
</cp:coreProperties>
</file>